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44.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ctrlProps/ctrlProp45.xml" ContentType="application/vnd.ms-excel.controlproperties+xml"/>
  <Override PartName="/xl/tables/table2.xml" ContentType="application/vnd.openxmlformats-officedocument.spreadsheetml.table+xml"/>
  <Override PartName="/xl/drawings/drawing5.xml" ContentType="application/vnd.openxmlformats-officedocument.drawing+xml"/>
  <Override PartName="/xl/ctrlProps/ctrlProp46.xml" ContentType="application/vnd.ms-excel.controlproperties+xml"/>
  <Override PartName="/xl/tables/table3.xml" ContentType="application/vnd.openxmlformats-officedocument.spreadsheetml.table+xml"/>
  <Override PartName="/xl/drawings/drawing6.xml" ContentType="application/vnd.openxmlformats-officedocument.drawing+xml"/>
  <Override PartName="/xl/ctrlProps/ctrlProp47.xml" ContentType="application/vnd.ms-excel.controlproperties+xml"/>
  <Override PartName="/xl/tables/table4.xml" ContentType="application/vnd.openxmlformats-officedocument.spreadsheetml.table+xml"/>
  <Override PartName="/xl/drawings/drawing7.xml" ContentType="application/vnd.openxmlformats-officedocument.drawing+xml"/>
  <Override PartName="/xl/ctrlProps/ctrlProp48.xml" ContentType="application/vnd.ms-excel.controlproperties+xml"/>
  <Override PartName="/xl/tables/table5.xml" ContentType="application/vnd.openxmlformats-officedocument.spreadsheetml.table+xml"/>
  <Override PartName="/xl/drawings/drawing8.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9.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VCHRI\Finance\1. FINANCE TEAM FOLDER\CC Opening Process\Cost Centre Package\FINAL VERSION\"/>
    </mc:Choice>
  </mc:AlternateContent>
  <xr:revisionPtr revIDLastSave="0" documentId="13_ncr:1_{7EB7FEED-5A27-4C9E-8F90-FFA38295D158}" xr6:coauthVersionLast="47" xr6:coauthVersionMax="47" xr10:uidLastSave="{00000000-0000-0000-0000-000000000000}"/>
  <workbookProtection workbookAlgorithmName="SHA-512" workbookHashValue="ncWgcVMIMJZrzmgbfkslbO/ivS+feKQ2uckyXTT6GtbSy8n/UbOYcVTBlnuJF2eA+8earLzq4Ay19JCJu1PXvQ==" workbookSaltValue="uIYrV71hNGqpITRVSUqKFw==" workbookSpinCount="100000" lockStructure="1"/>
  <bookViews>
    <workbookView xWindow="-120" yWindow="330" windowWidth="29040" windowHeight="15270" firstSheet="2" activeTab="4" xr2:uid="{00000000-000D-0000-FFFF-FFFF00000000}"/>
  </bookViews>
  <sheets>
    <sheet name="Table" sheetId="8" state="hidden" r:id="rId1"/>
    <sheet name="Budget" sheetId="16" state="hidden" r:id="rId2"/>
    <sheet name="Instructions" sheetId="15" r:id="rId3"/>
    <sheet name="Checklist " sheetId="20" r:id="rId4"/>
    <sheet name="CC Setup Request Form" sheetId="5" r:id="rId5"/>
    <sheet name="Signing Authority Form 1" sheetId="6" r:id="rId6"/>
    <sheet name="Signing Authority Form 2" sheetId="9" r:id="rId7"/>
    <sheet name="Signing Authority Form 3" sheetId="10" r:id="rId8"/>
    <sheet name="Signing Authority Form 4" sheetId="11" r:id="rId9"/>
    <sheet name="Signing Authority Form 5" sheetId="14" state="hidden" r:id="rId10"/>
    <sheet name="PeopleSoft CC Request Form" sheetId="12" r:id="rId11"/>
    <sheet name="PeopleSoft Access Request Form" sheetId="13" state="hidden" r:id="rId12"/>
  </sheets>
  <externalReferences>
    <externalReference r:id="rId13"/>
  </externalReferences>
  <definedNames>
    <definedName name="ActionItem" localSheetId="3">[1]Table!$R$2</definedName>
    <definedName name="ActionItem">Table!$R$2</definedName>
    <definedName name="Auth1Report" localSheetId="3">'[1]CC Setup Request Form'!$H$61</definedName>
    <definedName name="Auth1Report">'CC Setup Request Form'!$H$62</definedName>
    <definedName name="Auth1Spending" localSheetId="3">'[1]CC Setup Request Form'!$H$59</definedName>
    <definedName name="Auth1Spending">'CC Setup Request Form'!$H$60</definedName>
    <definedName name="Auth2Report" localSheetId="3">'[1]CC Setup Request Form'!$H$72</definedName>
    <definedName name="Auth2Report">'CC Setup Request Form'!$H$74</definedName>
    <definedName name="Auth2Spending" localSheetId="3">'[1]CC Setup Request Form'!$H$70</definedName>
    <definedName name="Auth2Spending">'CC Setup Request Form'!$H$72</definedName>
    <definedName name="Auth3Report" localSheetId="3">'[1]CC Setup Request Form'!$H$83</definedName>
    <definedName name="Auth3Report">'CC Setup Request Form'!$H$86</definedName>
    <definedName name="Auth3Spending" localSheetId="3">'[1]CC Setup Request Form'!$H$81</definedName>
    <definedName name="Auth3Spending">'CC Setup Request Form'!$H$84</definedName>
    <definedName name="Auth4Report" localSheetId="3">'[1]CC Setup Request Form'!$H$94</definedName>
    <definedName name="Auth4Report">'CC Setup Request Form'!$H$98</definedName>
    <definedName name="Auth4Spending" localSheetId="3">'[1]CC Setup Request Form'!$H$92</definedName>
    <definedName name="Auth4Spending">'CC Setup Request Form'!$H$96</definedName>
    <definedName name="Authority_List">Table!$AC$4:$AC$15</definedName>
    <definedName name="Authorizer1" localSheetId="3">[1]Table!$L$2</definedName>
    <definedName name="Authorizer1">Table!$L$2</definedName>
    <definedName name="Authorizer1Report" localSheetId="3">[1]Table!$M$2</definedName>
    <definedName name="Authorizer1Report">Table!$M$2</definedName>
    <definedName name="Authorizer2" localSheetId="3">[1]Table!$N$2:$N$6</definedName>
    <definedName name="Authorizer2">Table!$N$2:$N$6</definedName>
    <definedName name="Authorizer3" localSheetId="3">[1]Table!$O$2:$O$13</definedName>
    <definedName name="Authorizer3">Table!$O$2:$O$13</definedName>
    <definedName name="BusUnit" localSheetId="3">'[1]CC Setup Request Form'!$H$107</definedName>
    <definedName name="BusUnit">'CC Setup Request Form'!$H$111</definedName>
    <definedName name="CCInactivation" localSheetId="3">[1]Table!$T$2:$T$5</definedName>
    <definedName name="CCInactivation">Table!$T$2:$T$5</definedName>
    <definedName name="CCName" localSheetId="3">'[1]CC Setup Request Form'!$H$27</definedName>
    <definedName name="CCName">'CC Setup Request Form'!$H$27</definedName>
    <definedName name="CCName2" localSheetId="3">'[1]CC Setup Request Form'!$H$31</definedName>
    <definedName name="CCName2">'CC Setup Request Form'!$H$31</definedName>
    <definedName name="CCType">'CC Setup Request Form'!$H$5</definedName>
    <definedName name="CurrencyTable">Table!$A$2:$A$6</definedName>
    <definedName name="DeptID" localSheetId="3">'[1]CC Setup Request Form'!$H$109</definedName>
    <definedName name="DeptID">'CC Setup Request Form'!$H$113</definedName>
    <definedName name="FinancialReporting" localSheetId="3">[1]Table!$F$2:$F$8</definedName>
    <definedName name="FinancialReporting">Table!$F$2:$F$8</definedName>
    <definedName name="FirstName1" localSheetId="3">'[1]PeopleSoft CC Request Form'!$I$56</definedName>
    <definedName name="FirstName1">'PeopleSoft CC Request Form'!$I$56</definedName>
    <definedName name="FirstName2" localSheetId="3">'[1]PeopleSoft CC Request Form'!$I$57</definedName>
    <definedName name="FirstName2">'PeopleSoft CC Request Form'!$I$57</definedName>
    <definedName name="FirstName3" localSheetId="3">'[1]PeopleSoft CC Request Form'!$I$58</definedName>
    <definedName name="FirstName3">'PeopleSoft CC Request Form'!$I$58</definedName>
    <definedName name="FirstName4" localSheetId="3">'[1]PeopleSoft CC Request Form'!$I$59</definedName>
    <definedName name="FirstName4">'PeopleSoft CC Request Form'!$I$59</definedName>
    <definedName name="LastName1" localSheetId="3">'[1]PeopleSoft CC Request Form'!$J$56</definedName>
    <definedName name="LastName1">'PeopleSoft CC Request Form'!$J$56</definedName>
    <definedName name="LastName2" localSheetId="3">'[1]PeopleSoft CC Request Form'!$J$57</definedName>
    <definedName name="LastName2">'PeopleSoft CC Request Form'!$J$57</definedName>
    <definedName name="LastName3" localSheetId="3">'[1]PeopleSoft CC Request Form'!$J$58</definedName>
    <definedName name="LastName3">'PeopleSoft CC Request Form'!$J$58</definedName>
    <definedName name="LastName4" localSheetId="3">'[1]PeopleSoft CC Request Form'!$J$59</definedName>
    <definedName name="LastName4">'PeopleSoft CC Request Form'!$J$59</definedName>
    <definedName name="None">Table!$S$3:$S$5</definedName>
    <definedName name="Payroll">Table!$E$2:$E$6</definedName>
    <definedName name="PayrollCell" localSheetId="3">'[1]CC Setup Request Form'!$H$18</definedName>
    <definedName name="PayrollCell">'CC Setup Request Form'!$H$18</definedName>
    <definedName name="PPAccess" localSheetId="3">[1]Table!$V$2:$V$5</definedName>
    <definedName name="PPAccess">Table!$V$2:$V$5</definedName>
    <definedName name="PPEEOnline" localSheetId="3">[1]Table!$Y$2:$Y$5</definedName>
    <definedName name="PPEEOnline">Table!$Y$2:$Y$5</definedName>
    <definedName name="PPOrganization" localSheetId="3">[1]Table!$W$2:$W$8</definedName>
    <definedName name="PPOrganization">Table!$W$2:$W$8</definedName>
    <definedName name="PPReporting" localSheetId="3">[1]Table!$Z$2:$Z$6</definedName>
    <definedName name="PPReporting">Table!$Z$2:$Z$6</definedName>
    <definedName name="PPRequestType" localSheetId="3">[1]Table!$U$2:$U$6</definedName>
    <definedName name="PPRequestType">Table!$U$2:$U$6</definedName>
    <definedName name="PPSID1" localSheetId="3">'[1]Signing Authority Form 1'!$J$13</definedName>
    <definedName name="PPSID1">'Signing Authority Form 1'!$J$13</definedName>
    <definedName name="PPSID2" localSheetId="3">'[1]Signing Authority Form 2'!$J$13</definedName>
    <definedName name="PPSID2">'Signing Authority Form 2'!$J$13</definedName>
    <definedName name="PPSID3" localSheetId="3">'[1]Signing Authority Form 3'!$J$13</definedName>
    <definedName name="PPSID3">'Signing Authority Form 3'!$J$13</definedName>
    <definedName name="PPSID4" localSheetId="3">'[1]Signing Authority Form 4'!$J$13</definedName>
    <definedName name="PPSID4">'Signing Authority Form 4'!$J$13</definedName>
    <definedName name="PPStatus" localSheetId="3">[1]Table!$X$2:$X$5</definedName>
    <definedName name="PPStatus">Table!$X$2:$X$5</definedName>
    <definedName name="_xlnm.Print_Area" localSheetId="4">'CC Setup Request Form'!$A$1:$K$116</definedName>
    <definedName name="_xlnm.Print_Area" localSheetId="3">'Checklist '!$B$2:$D$26</definedName>
    <definedName name="_xlnm.Print_Area" localSheetId="2">Instructions!$B$2:$B$74</definedName>
    <definedName name="_xlnm.Print_Area" localSheetId="11">'PeopleSoft Access Request Form'!$A$1:$Q$73</definedName>
    <definedName name="_xlnm.Print_Area" localSheetId="10">'PeopleSoft CC Request Form'!$A$1:$Q$144</definedName>
    <definedName name="_xlnm.Print_Area" localSheetId="5">'Signing Authority Form 1'!$A$1:$N$76</definedName>
    <definedName name="_xlnm.Print_Area" localSheetId="6">'Signing Authority Form 2'!$A$1:$N$76</definedName>
    <definedName name="_xlnm.Print_Area" localSheetId="7">'Signing Authority Form 3'!$A$1:$N$76</definedName>
    <definedName name="_xlnm.Print_Area" localSheetId="8">'Signing Authority Form 4'!$A$1:$N$75</definedName>
    <definedName name="ResidualFunds" localSheetId="3">[1]Table!$D$2:$D$5</definedName>
    <definedName name="ResidualFunds">Table!$D$2:$D$5</definedName>
    <definedName name="SiteFund" localSheetId="3">'[1]CC Setup Request Form'!$H$108</definedName>
    <definedName name="SiteFund">'CC Setup Request Form'!$H$112</definedName>
    <definedName name="SpendingLimit" localSheetId="3">[1]Table!$P$2:$P$15</definedName>
    <definedName name="SpendingLimit">Table!$P$2:$P$15</definedName>
    <definedName name="TimeCapture">Table!$S$2:$S$6</definedName>
    <definedName name="VCHCentre">Table!$I$2:$I$32</definedName>
    <definedName name="VCHDept">Table!$H$2:$H$63</definedName>
    <definedName name="VCHEID1" localSheetId="3">'[1]Signing Authority Form 1'!$J$12</definedName>
    <definedName name="VCHEID1">'Signing Authority Form 1'!$J$12</definedName>
    <definedName name="VCHEID2" localSheetId="3">'[1]Signing Authority Form 2'!$J$12</definedName>
    <definedName name="VCHEID2">'Signing Authority Form 2'!$J$12</definedName>
    <definedName name="VCHEID3" localSheetId="3">'[1]Signing Authority Form 3'!$J$12</definedName>
    <definedName name="VCHEID3">'Signing Authority Form 3'!$J$12</definedName>
    <definedName name="VCHEID4" localSheetId="3">'[1]Signing Authority Form 4'!$J$12</definedName>
    <definedName name="VCHEID4">'Signing Authority Form 4'!$J$12</definedName>
    <definedName name="VCHSponsor" localSheetId="3">[1]Table!$K$2:$K$130</definedName>
    <definedName name="VCHSponsor">Table!$K$2:$K$130</definedName>
    <definedName name="YesNo" localSheetId="3">[1]Table!$C$2:$C$7</definedName>
    <definedName name="YesNo">Table!$C$2:$C$7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2" l="1"/>
  <c r="E77" i="12"/>
  <c r="E78" i="12"/>
  <c r="E51" i="12" l="1"/>
  <c r="E50" i="12"/>
  <c r="D76" i="9" l="1"/>
  <c r="D76" i="10"/>
  <c r="D76" i="11"/>
  <c r="D144" i="12"/>
  <c r="D76" i="6"/>
  <c r="B26" i="20"/>
  <c r="B74" i="15"/>
  <c r="E52" i="12"/>
  <c r="E23" i="12"/>
  <c r="E86" i="12"/>
  <c r="D86" i="12"/>
  <c r="E85" i="12" l="1"/>
  <c r="E24" i="12"/>
  <c r="E96" i="12"/>
  <c r="K28" i="11"/>
  <c r="K28" i="10"/>
  <c r="K28" i="9"/>
  <c r="J11" i="10"/>
  <c r="J10" i="10"/>
  <c r="J9" i="10"/>
  <c r="J11" i="6"/>
  <c r="J8" i="6"/>
  <c r="J9" i="6"/>
  <c r="J10" i="6"/>
  <c r="J11" i="9"/>
  <c r="J10" i="9"/>
  <c r="J9" i="9"/>
  <c r="J8" i="9"/>
  <c r="J8" i="10"/>
  <c r="J8" i="11"/>
  <c r="J11" i="11"/>
  <c r="J10" i="11"/>
  <c r="J9" i="11"/>
  <c r="E51" i="6"/>
  <c r="D85" i="12" l="1"/>
  <c r="E36" i="6"/>
  <c r="E36" i="9" l="1"/>
  <c r="E36" i="10"/>
  <c r="E36" i="11"/>
  <c r="E22" i="12"/>
  <c r="L57" i="12"/>
  <c r="E51" i="9" l="1"/>
  <c r="E51" i="11"/>
  <c r="E51" i="10"/>
  <c r="C33" i="16" l="1"/>
  <c r="C30" i="16"/>
  <c r="C16" i="16" l="1"/>
  <c r="C19" i="16" l="1"/>
  <c r="C6" i="16" s="1"/>
  <c r="C5" i="16"/>
  <c r="C27" i="16"/>
  <c r="D19" i="16"/>
  <c r="B13" i="16"/>
  <c r="C21" i="16" l="1"/>
  <c r="C22" i="16" s="1"/>
  <c r="D9" i="16"/>
  <c r="D10" i="16"/>
  <c r="D11" i="16"/>
  <c r="D12" i="16"/>
  <c r="D13" i="16" l="1"/>
  <c r="F13" i="16" s="1"/>
  <c r="D64" i="14" l="1"/>
  <c r="D64" i="11"/>
  <c r="E101" i="12" s="1"/>
  <c r="D64" i="10"/>
  <c r="D64" i="9"/>
  <c r="D64" i="6"/>
  <c r="L59" i="12"/>
  <c r="L58" i="12"/>
  <c r="L56" i="12"/>
  <c r="F36" i="14" l="1"/>
  <c r="E36" i="14"/>
  <c r="D36" i="14"/>
  <c r="K59" i="12" l="1"/>
  <c r="K58" i="12"/>
  <c r="K57" i="12"/>
  <c r="K56" i="12"/>
  <c r="E49" i="12"/>
  <c r="E21" i="12"/>
  <c r="E20" i="12"/>
  <c r="F36" i="11"/>
  <c r="D36" i="11"/>
  <c r="F36" i="10"/>
  <c r="D36" i="10"/>
  <c r="F36" i="9"/>
  <c r="D36" i="9"/>
  <c r="F36" i="6"/>
  <c r="D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tc={23E4C70C-8360-46A8-B4B1-6752F4981612}</author>
  </authors>
  <commentList>
    <comment ref="I27" authorId="0" shapeId="0" xr:uid="{23E4C70C-8360-46A8-B4B1-6752F4981612}">
      <text>
        <t>[Threaded comment]
Your version of Excel allows you to read this threaded comment; however, any edits to it will get removed if the file is opened in a newer version of Excel. Learn more: https://go.microsoft.com/fwlink/?linkid=870924
Comment:
    May replace CCI later 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 Jason (Clinical Trials) [VA]</author>
    <author>Ho, SzeWai [VCH]</author>
  </authors>
  <commentList>
    <comment ref="F13" authorId="0" shapeId="0" xr:uid="{1AB92932-F83D-43E7-861C-76B78D1BBDD6}">
      <text>
        <r>
          <rPr>
            <b/>
            <sz val="9"/>
            <color indexed="81"/>
            <rFont val="Tahoma"/>
            <family val="2"/>
          </rPr>
          <t>Sim, Jason (Clinical Trials) [VA]:</t>
        </r>
        <r>
          <rPr>
            <sz val="9"/>
            <color indexed="81"/>
            <rFont val="Tahoma"/>
            <family val="2"/>
          </rPr>
          <t xml:space="preserve">
Does this match cell B4</t>
        </r>
      </text>
    </comment>
    <comment ref="B15" authorId="1" shapeId="0" xr:uid="{5B527CFB-B87B-46F6-917A-B4FCE8EFC959}">
      <text>
        <r>
          <rPr>
            <b/>
            <sz val="9"/>
            <color indexed="81"/>
            <rFont val="Tahoma"/>
            <family val="2"/>
          </rPr>
          <t xml:space="preserve">Use lower Revenue Arm </t>
        </r>
        <r>
          <rPr>
            <sz val="9"/>
            <color indexed="81"/>
            <rFont val="Tahoma"/>
            <family val="2"/>
          </rPr>
          <t xml:space="preserve">
</t>
        </r>
      </text>
    </comment>
    <comment ref="B16" authorId="1" shapeId="0" xr:uid="{BCB8AA61-60D2-4BBD-9E5B-638C18EA18BB}">
      <text>
        <r>
          <rPr>
            <sz val="9"/>
            <color indexed="81"/>
            <rFont val="Tahoma"/>
            <family val="2"/>
          </rPr>
          <t xml:space="preserve">Realistic estimated enrollment # to avoid overbudget
</t>
        </r>
      </text>
    </comment>
    <comment ref="B17" authorId="0" shapeId="0" xr:uid="{29D1C897-8A72-4541-9C8A-D4D642B03F99}">
      <text>
        <r>
          <rPr>
            <sz val="9"/>
            <color indexed="81"/>
            <rFont val="Tahoma"/>
            <family val="2"/>
          </rPr>
          <t>Add fixed Startup Fees, pharmacy, lab, closeout, archiving etc Exclude conditional items</t>
        </r>
      </text>
    </comment>
    <comment ref="C17" authorId="1" shapeId="0" xr:uid="{07C9C48F-D928-4135-9C0D-B5670B799EB8}">
      <text>
        <r>
          <rPr>
            <b/>
            <sz val="9"/>
            <color indexed="81"/>
            <rFont val="Tahoma"/>
            <family val="2"/>
          </rPr>
          <t>Insert:
=(5000+2000+1000+…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 SzeWai [VCH]</author>
  </authors>
  <commentList>
    <comment ref="G15" authorId="0" shapeId="0" xr:uid="{FC593E4D-36C7-48E0-9C1B-F76359B7D8F1}">
      <text>
        <r>
          <rPr>
            <sz val="9"/>
            <color indexed="81"/>
            <rFont val="Tahoma"/>
            <family val="2"/>
          </rPr>
          <t>default to Project CC unless otherwise specified</t>
        </r>
      </text>
    </comment>
  </commentList>
</comments>
</file>

<file path=xl/sharedStrings.xml><?xml version="1.0" encoding="utf-8"?>
<sst xmlns="http://schemas.openxmlformats.org/spreadsheetml/2006/main" count="1092" uniqueCount="719">
  <si>
    <t>Actelion</t>
  </si>
  <si>
    <t>AGA Medical Co op</t>
  </si>
  <si>
    <t xml:space="preserve">Agennix </t>
  </si>
  <si>
    <t>Agennix/PPD Dev LP</t>
  </si>
  <si>
    <t>Alere San Diego</t>
  </si>
  <si>
    <t>ARQULE</t>
  </si>
  <si>
    <t>Astra Zeneca</t>
  </si>
  <si>
    <t>Bayer Inc.</t>
  </si>
  <si>
    <t xml:space="preserve">Becton Dickinson </t>
  </si>
  <si>
    <t>BIOGEN IDEC</t>
  </si>
  <si>
    <t>Biotronik</t>
  </si>
  <si>
    <t>BMS</t>
  </si>
  <si>
    <t>Boehringer Ingelheim</t>
  </si>
  <si>
    <t>Celator</t>
  </si>
  <si>
    <t>Celgene</t>
  </si>
  <si>
    <t>Celgene Corp fx</t>
  </si>
  <si>
    <t>Centocor</t>
  </si>
  <si>
    <t>Centocor/Janssen Ortho</t>
  </si>
  <si>
    <t>Centocor/parexel</t>
  </si>
  <si>
    <t>CHRC</t>
  </si>
  <si>
    <t>Clinsys</t>
  </si>
  <si>
    <t>Dal Plaguez</t>
  </si>
  <si>
    <t>Duke</t>
  </si>
  <si>
    <t>Duke University</t>
  </si>
  <si>
    <t>Edwards Lifesciences</t>
  </si>
  <si>
    <t>EISAI</t>
  </si>
  <si>
    <t>Elan Pharm</t>
  </si>
  <si>
    <t>Eli Lilly</t>
  </si>
  <si>
    <t>Emory University</t>
  </si>
  <si>
    <t>Forest Research Instit</t>
  </si>
  <si>
    <t>Galil Medical Inc</t>
  </si>
  <si>
    <t>Genentech/PPD</t>
  </si>
  <si>
    <t>Genentech/PRA</t>
  </si>
  <si>
    <t>Genzyme</t>
  </si>
  <si>
    <t>Gilead Sciences Inc.</t>
  </si>
  <si>
    <t>Glaxosmithkline</t>
  </si>
  <si>
    <t>Hamilton Health Sciences</t>
  </si>
  <si>
    <t>HMR</t>
  </si>
  <si>
    <t>Hoffmann La Roche</t>
  </si>
  <si>
    <t>Hospira / i3 Innovus</t>
  </si>
  <si>
    <t>IBM Canada ltd</t>
  </si>
  <si>
    <t>Icon</t>
  </si>
  <si>
    <t>INC Research</t>
  </si>
  <si>
    <t>Ingenix</t>
  </si>
  <si>
    <t>Ingenix/Pfizer</t>
  </si>
  <si>
    <t>Intermune/Covance</t>
  </si>
  <si>
    <t>J &amp; J</t>
  </si>
  <si>
    <t>Janssen-Ortho Inc.</t>
  </si>
  <si>
    <t>L&amp;L Society</t>
  </si>
  <si>
    <t>McMaster University</t>
  </si>
  <si>
    <t>Medivation Corp Inc</t>
  </si>
  <si>
    <t>Medivation Prostate Therapeutics</t>
  </si>
  <si>
    <t>MedQualis</t>
  </si>
  <si>
    <t>Merck</t>
  </si>
  <si>
    <t>Merck Canada Inc</t>
  </si>
  <si>
    <t>Merck Frosst</t>
  </si>
  <si>
    <t>MHICC</t>
  </si>
  <si>
    <t>Montreal Heart Inst.</t>
  </si>
  <si>
    <t>NCI-SELECT</t>
  </si>
  <si>
    <t>Neotract Inc</t>
  </si>
  <si>
    <t>NIH</t>
  </si>
  <si>
    <t>Novartis</t>
  </si>
  <si>
    <t>Novartis Pharma</t>
  </si>
  <si>
    <t>Novella/Cougar</t>
  </si>
  <si>
    <t>ONYX</t>
  </si>
  <si>
    <t>ONYX / PPD Canada</t>
  </si>
  <si>
    <t>Orgbyo st Jude Medical Inc</t>
  </si>
  <si>
    <t>Parexel</t>
  </si>
  <si>
    <t>Parexel/ELI LILLY</t>
  </si>
  <si>
    <t>Partners</t>
  </si>
  <si>
    <t>Partners Healthcare</t>
  </si>
  <si>
    <t>Pegasus</t>
  </si>
  <si>
    <t>Pfizer</t>
  </si>
  <si>
    <t>Pfizer Canada</t>
  </si>
  <si>
    <t>Pharm Olam</t>
  </si>
  <si>
    <t>Pharmaxis ltd</t>
  </si>
  <si>
    <t>Pierrel</t>
  </si>
  <si>
    <t>Pivina Consulting Inc</t>
  </si>
  <si>
    <t>PRA</t>
  </si>
  <si>
    <t>PRA International</t>
  </si>
  <si>
    <t>Queen's University</t>
  </si>
  <si>
    <t>Quintiles Canada</t>
  </si>
  <si>
    <t>Registrat</t>
  </si>
  <si>
    <t>Roche (ICDM)</t>
  </si>
  <si>
    <t>Sanofi Aventis</t>
  </si>
  <si>
    <t>Schering Plough</t>
  </si>
  <si>
    <t>Schering/Partners</t>
  </si>
  <si>
    <t>Shire</t>
  </si>
  <si>
    <t>SHIRE HGT</t>
  </si>
  <si>
    <t>SHIRE HGT/United Biosource</t>
  </si>
  <si>
    <t>Smithkln-cps</t>
  </si>
  <si>
    <t>Thera Technologies Inc</t>
  </si>
  <si>
    <t>TRANS1212A</t>
  </si>
  <si>
    <t>UBC/Echo Research Fund</t>
  </si>
  <si>
    <t>United Therapentics Corp</t>
  </si>
  <si>
    <t>Vertex</t>
  </si>
  <si>
    <t>Vertex/Quintiles</t>
  </si>
  <si>
    <t>Wyeth</t>
  </si>
  <si>
    <t>Zummer Inc</t>
  </si>
  <si>
    <t>Currency</t>
  </si>
  <si>
    <t>Email Address</t>
  </si>
  <si>
    <t>FAS #</t>
  </si>
  <si>
    <t>Eligible Expenses</t>
  </si>
  <si>
    <t>Consumables</t>
  </si>
  <si>
    <t>Capital Equipment</t>
  </si>
  <si>
    <t>Travel</t>
  </si>
  <si>
    <t>Financial Reporting Requirements</t>
  </si>
  <si>
    <t>Residual Funds</t>
  </si>
  <si>
    <t>Annually</t>
  </si>
  <si>
    <t>Quarterly</t>
  </si>
  <si>
    <t>Not Requested</t>
  </si>
  <si>
    <t>Yes</t>
  </si>
  <si>
    <t>No</t>
  </si>
  <si>
    <t>Name</t>
  </si>
  <si>
    <t>Email</t>
  </si>
  <si>
    <t>Date</t>
  </si>
  <si>
    <t>Title</t>
  </si>
  <si>
    <t>Business Unit</t>
  </si>
  <si>
    <t>Sponsor</t>
  </si>
  <si>
    <t>VCH Centre</t>
  </si>
  <si>
    <t>Project Start Date (YYYY-MM-DD)</t>
  </si>
  <si>
    <t>Project End Date (YYYY-MM-DD)</t>
  </si>
  <si>
    <t>Amgen</t>
  </si>
  <si>
    <t>Amgen Canada</t>
  </si>
  <si>
    <t>ARIAD</t>
  </si>
  <si>
    <t>Asrellas Pharma Canada</t>
  </si>
  <si>
    <t>Astellas</t>
  </si>
  <si>
    <t>On Completion</t>
  </si>
  <si>
    <t>Signing Authority</t>
  </si>
  <si>
    <t>Signing Officer</t>
  </si>
  <si>
    <t>Spending Limit</t>
  </si>
  <si>
    <t>Recipient of Monthly reports</t>
  </si>
  <si>
    <t>[Please Select]</t>
  </si>
  <si>
    <t>Payroll</t>
  </si>
  <si>
    <t>Purchased Salaries</t>
  </si>
  <si>
    <t>Principal Investigator</t>
  </si>
  <si>
    <t>Financial Details</t>
  </si>
  <si>
    <t>Return to Sponsor</t>
  </si>
  <si>
    <t>Director or Department Head</t>
  </si>
  <si>
    <t>Manager</t>
  </si>
  <si>
    <t>Name (VCHRI)</t>
  </si>
  <si>
    <t>Financial Coding</t>
  </si>
  <si>
    <t>Semi-Annually</t>
  </si>
  <si>
    <t>Department &amp; Division of VCH</t>
  </si>
  <si>
    <t>Anaesthesia - Cardiac Anaesthesia</t>
  </si>
  <si>
    <t>Anaesthesia - Neurosurgical Anaesthesia</t>
  </si>
  <si>
    <t xml:space="preserve">Anaesthesia - Thoracic Anaesthesia </t>
  </si>
  <si>
    <t>Dentistry - Oral &amp; Maxillofacial Surgery</t>
  </si>
  <si>
    <t>Dentistry - Oral Medicine &amp; Clinical Dentistry</t>
  </si>
  <si>
    <t>Gynaecology - Gynaecologic Oncology</t>
  </si>
  <si>
    <t>Gynaecology - Reproductive Endocrinology &amp; Infertility</t>
  </si>
  <si>
    <t>Gynaecology - Maternal Fetal</t>
  </si>
  <si>
    <t>Gynaecology - General Gynaecology</t>
  </si>
  <si>
    <t>Medicine - Cardiology</t>
  </si>
  <si>
    <t>Medicine - Endocrinology &amp; Metabolism</t>
  </si>
  <si>
    <t>Medicine - Gastroenterology</t>
  </si>
  <si>
    <t>Medicine - Geriatric Medicine</t>
  </si>
  <si>
    <t>Medicine - Infectious Diseases</t>
  </si>
  <si>
    <t>Medicine - Internal Medicine</t>
  </si>
  <si>
    <t>Medicine - Medical Oncology</t>
  </si>
  <si>
    <t>Medicine - Nephrology</t>
  </si>
  <si>
    <t>Medicine - Neurology</t>
  </si>
  <si>
    <t>Medicine - Physical Medicine &amp; Rehabilitation</t>
  </si>
  <si>
    <t>Medicine - Respiratory Medicine</t>
  </si>
  <si>
    <t>Medicine - Rheumatology</t>
  </si>
  <si>
    <t>Orthopaedics - Orthopaedic Trauma</t>
  </si>
  <si>
    <t>Orthopaedics - Reconstructive Orthopaedics</t>
  </si>
  <si>
    <t>Orthopaedics - Spine</t>
  </si>
  <si>
    <t>Pathology - Anatomical Pathology</t>
  </si>
  <si>
    <t>Pathology - Clinical Chemistry</t>
  </si>
  <si>
    <t>Pathology - Haematological Pathology</t>
  </si>
  <si>
    <t>Pathology - Medical Microbiology</t>
  </si>
  <si>
    <t>Pathology - Neuropathology</t>
  </si>
  <si>
    <t>Radiology (Service) - Abdominal Radiology</t>
  </si>
  <si>
    <t>Radiology (Service) - General Radiology</t>
  </si>
  <si>
    <t>Radiology (Service) - Interventional Radiology</t>
  </si>
  <si>
    <t>Radiology (Service) - Neuroradiology</t>
  </si>
  <si>
    <t>Radiology (Service) - Nuclear Medicine</t>
  </si>
  <si>
    <t>Surgery - Cardiovascular Surgery</t>
  </si>
  <si>
    <t>Surgery - General Surgery</t>
  </si>
  <si>
    <t>Surgery - Neurosurgery</t>
  </si>
  <si>
    <t>Surgery - Otorhinolaryngology</t>
  </si>
  <si>
    <t>Surgery - Plastic Surgery</t>
  </si>
  <si>
    <t>Surgery - Radiation Oncology</t>
  </si>
  <si>
    <t>Surgery - Thoracic Surgery</t>
  </si>
  <si>
    <t xml:space="preserve">Surgery - Vascular Surgery </t>
  </si>
  <si>
    <t>VCH DEPARTMENT &amp; DIVISION</t>
  </si>
  <si>
    <t>AUA – American Urological Association</t>
  </si>
  <si>
    <t>BCCF - British Columbia Cancer Foundation</t>
  </si>
  <si>
    <t>CCSRI - Canadian Cancer Society Research Institute</t>
  </si>
  <si>
    <t>CFI – Canada Foundation for Innovation</t>
  </si>
  <si>
    <t>CIHR - Canadian Institutes of Health Research</t>
  </si>
  <si>
    <t>GBC – Genome BC</t>
  </si>
  <si>
    <t>KFOC – Kidney Foundation of Canada</t>
  </si>
  <si>
    <t>M Smith - Michael Smith Foundation for Health Research</t>
  </si>
  <si>
    <t>NCIC – National Cancer Institute of Canada</t>
  </si>
  <si>
    <t>PCFBC - Prostate Cancer Foundation of BC</t>
  </si>
  <si>
    <t>PCC – Prostate Cancer Canada</t>
  </si>
  <si>
    <t>SPORE - Specialized Programs of Research Excellence</t>
  </si>
  <si>
    <t>TFF - Terry Fox Foundation</t>
  </si>
  <si>
    <t>VCHA – Vancouver Coastal Health Authority</t>
  </si>
  <si>
    <t>VCHRI - Vancouver Coastal Health Research Institute</t>
  </si>
  <si>
    <t>Division Head</t>
  </si>
  <si>
    <t xml:space="preserve"> [End of List - Please scroll up]</t>
  </si>
  <si>
    <t>Financial Services</t>
  </si>
  <si>
    <t>Research Group Head</t>
  </si>
  <si>
    <t>Principal Investigator / Custodian [Mandatory for Signer 1]</t>
  </si>
  <si>
    <t>Yes - [Mandatory for PI / Custodian]</t>
  </si>
  <si>
    <t>TFRI - Terry Fox Research Institute</t>
  </si>
  <si>
    <t>[C2E2] Centre for Clinical Epidemiology and Evaluation</t>
  </si>
  <si>
    <t>[CBH] Djavad Mowafaghian Centre for Brain Health</t>
  </si>
  <si>
    <t>[IIRC] Immunity and Infection Research Centre</t>
  </si>
  <si>
    <t>[ICORD] International Collaboration On Repair Discoveries</t>
  </si>
  <si>
    <t>[EMRP] Emergency Medicine Research Program</t>
  </si>
  <si>
    <t>[NCP] No Centre or Program Affiliation</t>
  </si>
  <si>
    <t>VCH Research Institute (No Clinical Department)</t>
  </si>
  <si>
    <t>Gynaecology - VGH Site Head</t>
  </si>
  <si>
    <t>Medical Genetics - No Division</t>
  </si>
  <si>
    <t>Opthalmology &amp; Visual Sciences - No Division</t>
  </si>
  <si>
    <t>Orthopaedics - UBC Ortho</t>
  </si>
  <si>
    <t>Podiatry - No Division</t>
  </si>
  <si>
    <t>Psychiatry - No Division</t>
  </si>
  <si>
    <t>Urologic Science - No Division</t>
  </si>
  <si>
    <t>Dermatology &amp; Skin Science - No Division</t>
  </si>
  <si>
    <t>Emergency Medicine - No Division</t>
  </si>
  <si>
    <t>Family Practice - No Division</t>
  </si>
  <si>
    <t>Medicine - No Division</t>
  </si>
  <si>
    <t>Research Study Details</t>
  </si>
  <si>
    <t>Position Title</t>
  </si>
  <si>
    <t>Level 8 - VP: $3,000,000</t>
  </si>
  <si>
    <t>Level 7 - Corp/Exec/Reg Director: $1,000,000</t>
  </si>
  <si>
    <t>Level 6 - Senior Director: $500,000</t>
  </si>
  <si>
    <t>Level 5 - Director/Dept Head: $100,000</t>
  </si>
  <si>
    <t>Level 4 - PI/Manager/Ops Leader: $50,000</t>
  </si>
  <si>
    <t>Level 3 - Coordinator: $30,000</t>
  </si>
  <si>
    <t>Level 2 - Supervisor: $10,000</t>
  </si>
  <si>
    <t>Level 1 - ePro: $5,000</t>
  </si>
  <si>
    <t>Add Authorization</t>
  </si>
  <si>
    <t>Person to be Granted Signing Authority</t>
  </si>
  <si>
    <t>Site ID</t>
  </si>
  <si>
    <t>Health Authority:</t>
  </si>
  <si>
    <t>Spending Level:</t>
  </si>
  <si>
    <t>Signature of Designator</t>
  </si>
  <si>
    <t>Name &amp; Title (please print)</t>
  </si>
  <si>
    <t>Action Item</t>
  </si>
  <si>
    <t>Phone/Local</t>
  </si>
  <si>
    <t>Peoplesoft User ID (if available)</t>
  </si>
  <si>
    <t>Signing Authority Details</t>
  </si>
  <si>
    <t>*If your request exceeds the number of lines provided below, please attach a spreadsheet using the table format below and submit with this request form.</t>
  </si>
  <si>
    <t>Level</t>
  </si>
  <si>
    <r>
      <t xml:space="preserve">[a] The Approver's spending authority is limited to the level of authority assigned to his/her job position in accordance with the </t>
    </r>
    <r>
      <rPr>
        <u/>
        <sz val="10"/>
        <rFont val="Calibri"/>
        <family val="2"/>
      </rPr>
      <t>Levels of Spending Authority Policy.</t>
    </r>
  </si>
  <si>
    <t>[b] Note that the Spending Level specified below applies to all departments that individual is associated.  Approval Limits cannot be assigned to a cost centre by cost centre basis.</t>
  </si>
  <si>
    <t>By signing in the box below, you agree that:</t>
  </si>
  <si>
    <t>Authority Effective Date:</t>
  </si>
  <si>
    <t>Position</t>
  </si>
  <si>
    <t>Level of Spending Authority</t>
  </si>
  <si>
    <t>Board of Direcftors</t>
  </si>
  <si>
    <t>CEO</t>
  </si>
  <si>
    <t>CFO</t>
  </si>
  <si>
    <t>VP</t>
  </si>
  <si>
    <t>Corp/Exec/Reg Director</t>
  </si>
  <si>
    <t>Coordinator</t>
  </si>
  <si>
    <t>Supervisor</t>
  </si>
  <si>
    <t>ePro</t>
  </si>
  <si>
    <t>Director / Dept Head</t>
  </si>
  <si>
    <t>Senior Director</t>
  </si>
  <si>
    <t>Limit</t>
  </si>
  <si>
    <t>No Limit</t>
  </si>
  <si>
    <t>Board Approved</t>
  </si>
  <si>
    <t>Financial Reporting</t>
  </si>
  <si>
    <t>Restricted for Future Projects</t>
  </si>
  <si>
    <t>Authorizer 1</t>
  </si>
  <si>
    <t>Authorizer 2</t>
  </si>
  <si>
    <t>Authorizer 3</t>
  </si>
  <si>
    <t>Authorizer 1 Report</t>
  </si>
  <si>
    <t>Level 0 - ePro: $1,000</t>
  </si>
  <si>
    <t>Level 9 - CFO: $5,000,000</t>
  </si>
  <si>
    <t>Level 10 - CEO: Board Approved</t>
  </si>
  <si>
    <t>Level 11 - Board of Directors: No Limit</t>
  </si>
  <si>
    <t>If yes, please confirm one person with Peoplesoft access as the Reporting Manager:</t>
  </si>
  <si>
    <t>Dept ID (Cost Centre Description)</t>
  </si>
  <si>
    <t>(PeopleSoft Financial Signing Register &amp; Signatory Database)</t>
  </si>
  <si>
    <r>
      <t xml:space="preserve">(specimen signature - Please sign </t>
    </r>
    <r>
      <rPr>
        <b/>
        <u/>
        <sz val="10"/>
        <rFont val="Calibri"/>
        <family val="2"/>
      </rPr>
      <t>within</t>
    </r>
    <r>
      <rPr>
        <b/>
        <sz val="10"/>
        <rFont val="Calibri"/>
        <family val="2"/>
      </rPr>
      <t xml:space="preserve"> the box)</t>
    </r>
  </si>
  <si>
    <t>Department ID</t>
  </si>
  <si>
    <t>PeopleSoft FSCM Cost Centre</t>
  </si>
  <si>
    <t>Change Request Form</t>
  </si>
  <si>
    <t>Process:</t>
  </si>
  <si>
    <t>[5] Send signed and completed form to:  Financial Process Integration &amp; Support - FPIS Director, 3rd Floor, 590 West 8th Avenue, Vancouver BC.</t>
  </si>
  <si>
    <t>[1] Complete the form outlining the action (add/change) required.</t>
  </si>
  <si>
    <t>[2] For inactivating cost centre or cost centre and site combination, please ensure there is no activity in Payroll, Asset Management, and Inventory/Stores.</t>
  </si>
  <si>
    <t>[3] Financial Planning Director of the requesting entity must sign-off on any change request.</t>
  </si>
  <si>
    <t>[4] General Accounting Director must sign-off on new cost centre request.</t>
  </si>
  <si>
    <t>[6] When the change has been completed, the form will be sent back to the person who signed it acknowledging the completion of the request.</t>
  </si>
  <si>
    <t>A.  Cost Centre</t>
  </si>
  <si>
    <t>Site # &amp; Fund #:</t>
  </si>
  <si>
    <t>Name:</t>
  </si>
  <si>
    <t>Effective Date:</t>
  </si>
  <si>
    <r>
      <rPr>
        <b/>
        <sz val="11"/>
        <rFont val="Calibri"/>
        <family val="2"/>
      </rPr>
      <t>Type of Action:</t>
    </r>
    <r>
      <rPr>
        <sz val="11"/>
        <rFont val="Calibri"/>
        <family val="2"/>
      </rPr>
      <t xml:space="preserve"> </t>
    </r>
    <r>
      <rPr>
        <sz val="10"/>
        <rFont val="Calibri"/>
        <family val="2"/>
      </rPr>
      <t>(Please refer to 'Information Table' at the end of the document for Business Unit, Site and Sector Information)</t>
    </r>
  </si>
  <si>
    <t>Business Unit #:</t>
  </si>
  <si>
    <t>Cost Centre Name/#:</t>
  </si>
  <si>
    <t>Time Capture System:</t>
  </si>
  <si>
    <t>- Please provide the list of employee IDs if a Time Capture System is selected.</t>
  </si>
  <si>
    <t>From</t>
  </si>
  <si>
    <t>Cost Centre #:</t>
  </si>
  <si>
    <t>To</t>
  </si>
  <si>
    <t>- Required to complete Section B for New Program Rollup;</t>
  </si>
  <si>
    <t xml:space="preserve">  Section E for Reason for Request.</t>
  </si>
  <si>
    <t>Site #:</t>
  </si>
  <si>
    <t>- Required to state your reason in Section E.</t>
  </si>
  <si>
    <t>Time Capture System</t>
  </si>
  <si>
    <t>None</t>
  </si>
  <si>
    <t>Kronos</t>
  </si>
  <si>
    <t>B.  Program Rollup</t>
  </si>
  <si>
    <t>Entity:</t>
  </si>
  <si>
    <t>Old Rollup:</t>
  </si>
  <si>
    <t>New Rollup:</t>
  </si>
  <si>
    <t xml:space="preserve">  Section C for New Accountability / Report Distribution;</t>
  </si>
  <si>
    <t xml:space="preserve">  Section D for eProcurement / Spending Authority; and</t>
  </si>
  <si>
    <t>C.  Accountability / Report Access</t>
  </si>
  <si>
    <t>First Name</t>
  </si>
  <si>
    <t>Last Name</t>
  </si>
  <si>
    <t>Report Access (Y / N)</t>
  </si>
  <si>
    <t>Direct Reports (Y / N)</t>
  </si>
  <si>
    <t>D.  eProcurement / Purchasing / Spending Authority</t>
  </si>
  <si>
    <r>
      <t xml:space="preserve">- Please complete a </t>
    </r>
    <r>
      <rPr>
        <b/>
        <i/>
        <u/>
        <sz val="10"/>
        <rFont val="Calibri"/>
        <family val="2"/>
      </rPr>
      <t>VCH Signing Authority Form</t>
    </r>
  </si>
  <si>
    <t>E.  Reason for Request</t>
  </si>
  <si>
    <t>activity, or attach any related documents).</t>
  </si>
  <si>
    <t>(If you are requesting a new cost centre, please comment on the purpose of the cost centre, typical nature of costs, estimated annual budget and type of patient</t>
  </si>
  <si>
    <t>Department:</t>
  </si>
  <si>
    <t>Request Date:</t>
  </si>
  <si>
    <t>Position:</t>
  </si>
  <si>
    <t>FOR COMPLETION BY FINANCIAL PROCESS INTEGRATION &amp; SUPPORT</t>
  </si>
  <si>
    <t>REQUESTED BY:</t>
  </si>
  <si>
    <t>APPROVED BY:</t>
  </si>
  <si>
    <t>New Cost Centre:</t>
  </si>
  <si>
    <t>New Cost Centre #:</t>
  </si>
  <si>
    <t>MIS:</t>
  </si>
  <si>
    <t>Sector:</t>
  </si>
  <si>
    <t>HCM:</t>
  </si>
  <si>
    <t>Comment:</t>
  </si>
  <si>
    <t>For Cost Centre Inactivation, please confirm no activity in the following areas:</t>
  </si>
  <si>
    <t>ePRO</t>
  </si>
  <si>
    <t>FSR</t>
  </si>
  <si>
    <t>Purchasing</t>
  </si>
  <si>
    <t>AM</t>
  </si>
  <si>
    <t>Inventory</t>
  </si>
  <si>
    <t>CC Inactivation</t>
  </si>
  <si>
    <t>Have Activity</t>
  </si>
  <si>
    <t>No Activity</t>
  </si>
  <si>
    <t>Date Change Made:</t>
  </si>
  <si>
    <t>SECTOR:</t>
  </si>
  <si>
    <t>[02] General Hospital</t>
  </si>
  <si>
    <t>[03] Pediatric</t>
  </si>
  <si>
    <t>[04] Cancer Treatment Hospital</t>
  </si>
  <si>
    <t>[05] Other Specialty Hospital</t>
  </si>
  <si>
    <t>[06] Rehabilitation Hospital</t>
  </si>
  <si>
    <t>[07] Psychiatric and Substance Abuse Hospital</t>
  </si>
  <si>
    <t>[08] Extended Care Hospital (including Chronic)</t>
  </si>
  <si>
    <t>[09] Private Clinic</t>
  </si>
  <si>
    <t>[10] Other Hospital</t>
  </si>
  <si>
    <t>[11] Nursing and Personal Long-Term Care</t>
  </si>
  <si>
    <t>[12] Mental Health Residential Facility</t>
  </si>
  <si>
    <t>[13] Addiction Treatment Residential Facility</t>
  </si>
  <si>
    <t>INFORMATION TABLE</t>
  </si>
  <si>
    <t>[14] Combined Mental Health &amp; Addiction Treatment Facility</t>
  </si>
  <si>
    <t>[15] Other Residential Care Facility</t>
  </si>
  <si>
    <t>[16] Community Ambulatory Care Centre</t>
  </si>
  <si>
    <t>[17] Community Mental Health Centre</t>
  </si>
  <si>
    <t>[18] Community Addiction Treatment Centre</t>
  </si>
  <si>
    <t>[19] Combined Mental Health &amp; Addiction Treatment Centre</t>
  </si>
  <si>
    <t>[20] Home Health Care Service</t>
  </si>
  <si>
    <t>[21] Home Support Service</t>
  </si>
  <si>
    <t>[22] Combined Home Health Care &amp; Support Services</t>
  </si>
  <si>
    <t>[23] Ambulance Service</t>
  </si>
  <si>
    <t>[24] Public Health Program</t>
  </si>
  <si>
    <t>[25] Social Services Program</t>
  </si>
  <si>
    <t>[01] Regional/Corporate Transactions</t>
  </si>
  <si>
    <t>Procura</t>
  </si>
  <si>
    <t>Site &amp; Fund</t>
  </si>
  <si>
    <t>620 &amp; 07</t>
  </si>
  <si>
    <t>Signatory 1</t>
  </si>
  <si>
    <t>Signatory 2</t>
  </si>
  <si>
    <t>Signatory 3</t>
  </si>
  <si>
    <t>Signatory 4</t>
  </si>
  <si>
    <t>Signature of Approver</t>
  </si>
  <si>
    <t>CAD</t>
  </si>
  <si>
    <t>USD</t>
  </si>
  <si>
    <t>Payroll: Will employees be hired directly from this new Cost Centre?</t>
  </si>
  <si>
    <t>Primary Financial Contact</t>
  </si>
  <si>
    <t>(Required - Recipient of Cost Centre Reports)</t>
  </si>
  <si>
    <t>Other (please specify below)</t>
  </si>
  <si>
    <t>VCHRI Research Cost Centre Setup Request Form</t>
  </si>
  <si>
    <t>Overhead Percentage (if applicable):</t>
  </si>
  <si>
    <t>Expected Expense Recovery to/from UBC</t>
  </si>
  <si>
    <t>Estimated Patient Enrollment Count</t>
  </si>
  <si>
    <t>Signatory 1 (Required)</t>
  </si>
  <si>
    <t>Signatory 2 (Required)</t>
  </si>
  <si>
    <t>Signatory 3 (Required)</t>
  </si>
  <si>
    <t>Signatory 4 (Optional)</t>
  </si>
  <si>
    <r>
      <t xml:space="preserve">Name </t>
    </r>
    <r>
      <rPr>
        <i/>
        <sz val="10"/>
        <color indexed="8"/>
        <rFont val="Calibri"/>
        <family val="2"/>
        <scheme val="minor"/>
      </rPr>
      <t>(e.g. First Name, Last Name)</t>
    </r>
  </si>
  <si>
    <t>VCHRI Signing Authority Form</t>
  </si>
  <si>
    <t>VCH Employee ID</t>
  </si>
  <si>
    <t>Signature of Person to be Granted Signing Authority:</t>
  </si>
  <si>
    <t>VCHA</t>
  </si>
  <si>
    <t>Authorization of Designator</t>
  </si>
  <si>
    <t>FOR COMPLETION BY VCHRI FINANCE (OFFICE USE ONLY)</t>
  </si>
  <si>
    <t>By completing this form all parties agree to the terms of VCH Levels of Spending Authority Policy (the "Policy") of Vancouver Coastal Health (VCH).  See Section 5.0 of the Signing Authority</t>
  </si>
  <si>
    <t>Policy for the defined levels.</t>
  </si>
  <si>
    <t>Are These Funds Eligible for the Purposes of Accounting Deferral?</t>
  </si>
  <si>
    <t>Total Expected Funds / Budget ($CAD)</t>
  </si>
  <si>
    <t>Research Ethics Approval</t>
  </si>
  <si>
    <t>Human Subjects Certificate #</t>
  </si>
  <si>
    <t>Animal Care Certificate #</t>
  </si>
  <si>
    <t>VCH Research Approval #</t>
  </si>
  <si>
    <t>Bio-hazard Certificate #</t>
  </si>
  <si>
    <t>PeopleSoft Security Accesss</t>
  </si>
  <si>
    <t>Request Form</t>
  </si>
  <si>
    <r>
      <t xml:space="preserve">See instructions below on how to complete this form.  Please submit the completed form to </t>
    </r>
    <r>
      <rPr>
        <b/>
        <sz val="11"/>
        <rFont val="Calibri"/>
        <family val="2"/>
        <scheme val="minor"/>
      </rPr>
      <t>SecurityAdmin.Psoft@vch.ca</t>
    </r>
    <r>
      <rPr>
        <sz val="11"/>
        <rFont val="Calibri"/>
        <family val="2"/>
        <scheme val="minor"/>
      </rPr>
      <t xml:space="preserve"> for processing.</t>
    </r>
  </si>
  <si>
    <t>Request Type</t>
  </si>
  <si>
    <t>Access To</t>
  </si>
  <si>
    <t>Change</t>
  </si>
  <si>
    <t>VCH</t>
  </si>
  <si>
    <t>PHC</t>
  </si>
  <si>
    <t>Access To:</t>
  </si>
  <si>
    <t>Add (new user)</t>
  </si>
  <si>
    <t>Inactivate</t>
  </si>
  <si>
    <t>Request Type:</t>
  </si>
  <si>
    <t>A.  User Information:</t>
  </si>
  <si>
    <t>Organization</t>
  </si>
  <si>
    <t>Employee ID:</t>
  </si>
  <si>
    <t>Dept Name:</t>
  </si>
  <si>
    <t>Job Title:</t>
  </si>
  <si>
    <t>Status</t>
  </si>
  <si>
    <t>Phone #:</t>
  </si>
  <si>
    <t>Email:</t>
  </si>
  <si>
    <t>Status:</t>
  </si>
  <si>
    <t>Organization:</t>
  </si>
  <si>
    <t>Psoft User ID</t>
  </si>
  <si>
    <r>
      <t xml:space="preserve">Name </t>
    </r>
    <r>
      <rPr>
        <i/>
        <sz val="9"/>
        <rFont val="Calibri"/>
        <family val="2"/>
        <scheme val="minor"/>
      </rPr>
      <t>(Last, First)</t>
    </r>
    <r>
      <rPr>
        <sz val="10.5"/>
        <rFont val="Calibri"/>
        <family val="2"/>
        <scheme val="minor"/>
      </rPr>
      <t>:</t>
    </r>
  </si>
  <si>
    <t>PHSA</t>
  </si>
  <si>
    <t>FHA</t>
  </si>
  <si>
    <t>HSSBC</t>
  </si>
  <si>
    <t>Employee</t>
  </si>
  <si>
    <t>Contractor</t>
  </si>
  <si>
    <t>B.  Only complete if applicable to access requested:</t>
  </si>
  <si>
    <r>
      <t xml:space="preserve">Access similar to </t>
    </r>
    <r>
      <rPr>
        <i/>
        <sz val="9"/>
        <rFont val="Calibri"/>
        <family val="2"/>
        <scheme val="minor"/>
      </rPr>
      <t>(Last, First Name, Psoft USER ID if known)</t>
    </r>
    <r>
      <rPr>
        <sz val="10.5"/>
        <rFont val="Calibri"/>
        <family val="2"/>
        <scheme val="minor"/>
      </rPr>
      <t>:</t>
    </r>
  </si>
  <si>
    <t>EE Online (VCH Only)</t>
  </si>
  <si>
    <t>Reporting Access (VCH Only)</t>
  </si>
  <si>
    <t>Please complete and submit either the VCH or PHC</t>
  </si>
  <si>
    <t xml:space="preserve">Signing Authority Form: </t>
  </si>
  <si>
    <t>http://www.vcha.ca/programs_services/rbs/supply_chain/eprocurement/page_10267.htm</t>
  </si>
  <si>
    <t>EEOnline</t>
  </si>
  <si>
    <t>Reporting Access</t>
  </si>
  <si>
    <t>Manager's Assistant</t>
  </si>
  <si>
    <t>VCH Financial Reports (Cost Centre)</t>
  </si>
  <si>
    <t>VCH Labour Reports (Labour Analysis)</t>
  </si>
  <si>
    <t>LMC Reports (BU80010)</t>
  </si>
  <si>
    <t>Signing Authority / eProcurement</t>
  </si>
  <si>
    <r>
      <t xml:space="preserve">Effective Date </t>
    </r>
    <r>
      <rPr>
        <sz val="9"/>
        <color indexed="8"/>
        <rFont val="Calibri"/>
        <family val="2"/>
        <scheme val="minor"/>
      </rPr>
      <t>(YYYY/MM/DD)</t>
    </r>
    <r>
      <rPr>
        <b/>
        <sz val="10.5"/>
        <color indexed="8"/>
        <rFont val="Calibri"/>
        <family val="2"/>
        <scheme val="minor"/>
      </rPr>
      <t>:</t>
    </r>
  </si>
  <si>
    <t>C.  Manager Authorizing Access:</t>
  </si>
  <si>
    <t>Submitted By:</t>
  </si>
  <si>
    <t>Request Details:</t>
  </si>
  <si>
    <t>D.  Security Administration Use Only - DO NOT FILL IN</t>
  </si>
  <si>
    <t>Approved Security Setup</t>
  </si>
  <si>
    <t>FSCM Row Security / Permission List:</t>
  </si>
  <si>
    <t>HCM Primary Permission Lists:</t>
  </si>
  <si>
    <t>Enrivonment:</t>
  </si>
  <si>
    <t>Roles Approved:</t>
  </si>
  <si>
    <t>Templates Approved:</t>
  </si>
  <si>
    <t>FilesIn/FilesOut Access Approved:</t>
  </si>
  <si>
    <t>Business Support Analysis Name</t>
  </si>
  <si>
    <t>Date:</t>
  </si>
  <si>
    <t>Security Administrator</t>
  </si>
  <si>
    <t>User ID Assigned:</t>
  </si>
  <si>
    <t>FSCM Row Level Security Assigned:</t>
  </si>
  <si>
    <t>HCM Row Level Security Assigned:</t>
  </si>
  <si>
    <t>Security Administrator Name:</t>
  </si>
  <si>
    <t>E.  Instructions for completing the PeopleSoft Security Access Request Form</t>
  </si>
  <si>
    <t>required to revoke the privileges of employees who transfer out of your department or whose job duties no longer require PeopleSoft access.</t>
  </si>
  <si>
    <t>[2] A PeopleSoft Request Form must be submitted by a manager or their delegate.</t>
  </si>
  <si>
    <t>[1] When you complete this access request form, this identifies the access rights to be granted to the employee to perform his or her job duties. In addition, you are</t>
  </si>
  <si>
    <t>VCHRI</t>
  </si>
  <si>
    <t>Please limit access to BU 10020.</t>
  </si>
  <si>
    <r>
      <t xml:space="preserve">Financial Services Use Only </t>
    </r>
    <r>
      <rPr>
        <i/>
        <sz val="10"/>
        <color indexed="8"/>
        <rFont val="Calibri"/>
        <family val="2"/>
        <scheme val="minor"/>
      </rPr>
      <t>(Do Not Fill In)</t>
    </r>
  </si>
  <si>
    <t>BU 10020 (VCHRI) and BU 10040 (VPC)</t>
  </si>
  <si>
    <t>Abbvie</t>
  </si>
  <si>
    <t>VCH Peoplesoft ID | VCH Employee ID</t>
  </si>
  <si>
    <t>Manager/Ops Leader/PI</t>
  </si>
  <si>
    <t>Board of Directors</t>
  </si>
  <si>
    <t>Reports Only</t>
  </si>
  <si>
    <t>Approval</t>
  </si>
  <si>
    <t>[HRP] Hematology Research Program</t>
  </si>
  <si>
    <t>Spending Authority (Y / N)</t>
  </si>
  <si>
    <t>Spending</t>
  </si>
  <si>
    <t>Signatory 5</t>
  </si>
  <si>
    <t>[CCI] Centre for Cardiovascular Innovation</t>
  </si>
  <si>
    <t>[SRP] Skin Research Program</t>
  </si>
  <si>
    <t>[OVCARE] Ovarian Cancer Research Centre</t>
  </si>
  <si>
    <t>[CLH] Centre for Lung Health</t>
  </si>
  <si>
    <t>*Please note that if a Signatory section is filled, the corresponding Signing Authority Form needs to be signed and completed.</t>
  </si>
  <si>
    <t>11 - Board of Directors</t>
  </si>
  <si>
    <t>10 - CEO</t>
  </si>
  <si>
    <t>9 - CFO</t>
  </si>
  <si>
    <t>8 - VP</t>
  </si>
  <si>
    <t>7 - Corp/Exec/Reg Director</t>
  </si>
  <si>
    <t>6 - Senior Director</t>
  </si>
  <si>
    <t>5 - Director / Dept Head</t>
  </si>
  <si>
    <t>4 - Manager/Ops Leader/PI</t>
  </si>
  <si>
    <t>3 - Coordinator</t>
  </si>
  <si>
    <t>2 - Supervisor</t>
  </si>
  <si>
    <t>1 - ePro</t>
  </si>
  <si>
    <t>0 - ePro</t>
  </si>
  <si>
    <t>[CAS] Center for Aging Smart</t>
  </si>
  <si>
    <t>Pediatrics - No Division</t>
  </si>
  <si>
    <t>Medicine - Hematology</t>
  </si>
  <si>
    <t>Abbot Medical Canada Inc.</t>
  </si>
  <si>
    <t>AbCellera Biologics Inc.</t>
  </si>
  <si>
    <t>Aspect Biosystems Ltd.</t>
  </si>
  <si>
    <t>Neesha Ark</t>
  </si>
  <si>
    <r>
      <t xml:space="preserve">Return completed form(s) to:  VCHRI Finance, 2635 Laurel Street 6th Fl, Robert H.N. Ho Research Centre </t>
    </r>
    <r>
      <rPr>
        <b/>
        <i/>
        <sz val="11"/>
        <rFont val="Calibri"/>
        <family val="2"/>
      </rPr>
      <t xml:space="preserve">or </t>
    </r>
    <r>
      <rPr>
        <b/>
        <sz val="11"/>
        <rFont val="Calibri"/>
        <family val="2"/>
      </rPr>
      <t>Email:  szewai.ho@vch.ca</t>
    </r>
  </si>
  <si>
    <t>Budget Breakdown Calculator and Forecast</t>
  </si>
  <si>
    <t>STUDY</t>
  </si>
  <si>
    <t>Phase:</t>
  </si>
  <si>
    <t>Percentage Breakdown</t>
  </si>
  <si>
    <t>Salaries</t>
  </si>
  <si>
    <t xml:space="preserve">Consumables </t>
  </si>
  <si>
    <t>Patient Travel</t>
  </si>
  <si>
    <t>Revenue Per Patient</t>
  </si>
  <si>
    <t>&lt;-- Enter</t>
  </si>
  <si>
    <t>Number of Patients</t>
  </si>
  <si>
    <t>Subtotal</t>
  </si>
  <si>
    <t>Overhead Deductions</t>
  </si>
  <si>
    <t>Budget after Deductions</t>
  </si>
  <si>
    <t>FAS</t>
  </si>
  <si>
    <t>Start &amp; End Date</t>
  </si>
  <si>
    <t>Budget in CTA</t>
  </si>
  <si>
    <t>Overhead %</t>
  </si>
  <si>
    <t>Stipend Embedded in Budget Grid</t>
  </si>
  <si>
    <t>CTA Budget Currency</t>
  </si>
  <si>
    <t xml:space="preserve">CAD
</t>
  </si>
  <si>
    <t>Total Estimated Budget: 
Must be CAD</t>
  </si>
  <si>
    <t>Administrative &amp; Startup Fees</t>
  </si>
  <si>
    <t>List Administrative &amp; Startup items</t>
  </si>
  <si>
    <t>Use amounts inclusive of Overhead</t>
  </si>
  <si>
    <t>n/a</t>
  </si>
  <si>
    <t>[MIUS] Mohseni Institute of Urologic Sciences</t>
  </si>
  <si>
    <t>MIUS - Vancouver Prostate Centre</t>
  </si>
  <si>
    <t>MIUS - Centre for Kidney Stones and Minimally Invasive Surgery</t>
  </si>
  <si>
    <t>MIUS - Centre for Functional Urology and Reconstructive Surgery</t>
  </si>
  <si>
    <t>MIUS Centre, please specify</t>
  </si>
  <si>
    <t>MIUS Centre</t>
  </si>
  <si>
    <t>MIUS - Centre for Kidney Transplantation and Immunology</t>
  </si>
  <si>
    <t>MIUS - Reproductive and Sexual Medicine Centre</t>
  </si>
  <si>
    <t>MIUS -  Centre for Adolescent and Transitional Urology</t>
  </si>
  <si>
    <t>Overhead (VCHRI standard OH is 30%)</t>
  </si>
  <si>
    <t>No - Exemption Letter Attached</t>
  </si>
  <si>
    <t>No - N/A</t>
  </si>
  <si>
    <t>Reports go to:</t>
  </si>
  <si>
    <t>Special OH:</t>
  </si>
  <si>
    <t>Est. Exchange Rate</t>
  </si>
  <si>
    <t>Enter --&gt;</t>
  </si>
  <si>
    <t>COST CENTRE SETUP FORM CHECKLIST</t>
  </si>
  <si>
    <t xml:space="preserve"> </t>
  </si>
  <si>
    <t>Canadian Dollars - CAD</t>
  </si>
  <si>
    <t>US Dollars - USD</t>
  </si>
  <si>
    <t>OH INCLUSIVE FUNDS</t>
  </si>
  <si>
    <t>OH EXCLUSIVE FUNDS</t>
  </si>
  <si>
    <t>Patient Reimbursement</t>
  </si>
  <si>
    <t>Advertising Fees</t>
  </si>
  <si>
    <t>[End of List - Please scroll up]</t>
  </si>
  <si>
    <t>Archiving Fees</t>
  </si>
  <si>
    <t xml:space="preserve">Start up Fees </t>
  </si>
  <si>
    <t>Administrative Fees</t>
  </si>
  <si>
    <t>REB Administrative Fees</t>
  </si>
  <si>
    <t>Maintenance Fees</t>
  </si>
  <si>
    <t>Pharmacy Setup Fees</t>
  </si>
  <si>
    <t>REB Renewal Fees</t>
  </si>
  <si>
    <t>COST CENTRE TYPE</t>
  </si>
  <si>
    <t>Clinical Trial</t>
  </si>
  <si>
    <t>Continuing Support</t>
  </si>
  <si>
    <t>Awards</t>
  </si>
  <si>
    <t>Quality Improvement</t>
  </si>
  <si>
    <t>FUND SOURCE TYPE</t>
  </si>
  <si>
    <t>Industry/ Pharmacetuical</t>
  </si>
  <si>
    <t>CURRENCY OPTIONS</t>
  </si>
  <si>
    <t>Institution-Funded</t>
  </si>
  <si>
    <t>Special OH Allocation (specify CC#):</t>
  </si>
  <si>
    <t>Audit fees</t>
  </si>
  <si>
    <t xml:space="preserve">[Other OH eligible fees not listed - Type in below] </t>
  </si>
  <si>
    <t>PATIENT STIPENDS</t>
  </si>
  <si>
    <t>Study Phase</t>
  </si>
  <si>
    <t>Cost Centre Type</t>
  </si>
  <si>
    <t>Other Setup fees</t>
  </si>
  <si>
    <t xml:space="preserve">REB Application Fees </t>
  </si>
  <si>
    <r>
      <rPr>
        <b/>
        <i/>
        <sz val="11"/>
        <color rgb="FF7030A0"/>
        <rFont val="Calibri"/>
        <family val="2"/>
        <scheme val="minor"/>
      </rPr>
      <t>[OH-Exempt Studies only]</t>
    </r>
    <r>
      <rPr>
        <b/>
        <sz val="11"/>
        <rFont val="Calibri"/>
        <family val="2"/>
        <scheme val="minor"/>
      </rPr>
      <t xml:space="preserve"> </t>
    </r>
    <r>
      <rPr>
        <sz val="11"/>
        <rFont val="Calibri"/>
        <family val="2"/>
        <scheme val="minor"/>
      </rPr>
      <t>Ensure</t>
    </r>
    <r>
      <rPr>
        <sz val="11"/>
        <color rgb="FF7030A0"/>
        <rFont val="Calibri"/>
        <family val="2"/>
        <scheme val="minor"/>
      </rPr>
      <t xml:space="preserve"> </t>
    </r>
    <r>
      <rPr>
        <sz val="11"/>
        <color theme="1"/>
        <rFont val="Calibri"/>
        <family val="2"/>
        <scheme val="minor"/>
      </rPr>
      <t>Approval for OH-exemption is attached.</t>
    </r>
  </si>
  <si>
    <r>
      <t xml:space="preserve">All emails provided on the cost centre form are </t>
    </r>
    <r>
      <rPr>
        <b/>
        <sz val="11"/>
        <color theme="1"/>
        <rFont val="Calibri"/>
        <family val="2"/>
        <scheme val="minor"/>
      </rPr>
      <t>Health Authority emails</t>
    </r>
    <r>
      <rPr>
        <sz val="11"/>
        <color theme="1"/>
        <rFont val="Calibri"/>
        <family val="2"/>
        <scheme val="minor"/>
      </rPr>
      <t xml:space="preserve"> (e.g., @vch.ca)  or </t>
    </r>
    <r>
      <rPr>
        <b/>
        <sz val="11"/>
        <color theme="1"/>
        <rFont val="Calibri"/>
        <family val="2"/>
        <scheme val="minor"/>
      </rPr>
      <t>institutional emails</t>
    </r>
    <r>
      <rPr>
        <sz val="11"/>
        <color theme="1"/>
        <rFont val="Calibri"/>
        <family val="2"/>
        <scheme val="minor"/>
      </rPr>
      <t xml:space="preserve"> (e.g., @ubc.ca); Personal emails not accepted.</t>
    </r>
  </si>
  <si>
    <t xml:space="preserve">Completed By: </t>
  </si>
  <si>
    <t xml:space="preserve">Email: </t>
  </si>
  <si>
    <t xml:space="preserve">Title: </t>
  </si>
  <si>
    <t xml:space="preserve">Date: </t>
  </si>
  <si>
    <t>[VCHRI] Vancouver Coastal Health Research Institute (Office Use Only)</t>
  </si>
  <si>
    <t>Speical OH CC#</t>
  </si>
  <si>
    <t>CC#</t>
  </si>
  <si>
    <t>Research Director (Corporate Only)</t>
  </si>
  <si>
    <t>VCH Manager - Level 4 (Corporate Only)</t>
  </si>
  <si>
    <t>Executive Director or Senior Medical Director (Corporate Only)</t>
  </si>
  <si>
    <t>Vice President - Research (Corporate Only)</t>
  </si>
  <si>
    <t>VCHRI FINANCE USE ONLY</t>
  </si>
  <si>
    <t>Operational / Core</t>
  </si>
  <si>
    <t>Non-Industry</t>
  </si>
  <si>
    <t>Yes - % agrees with CTA</t>
  </si>
  <si>
    <t>Yes - % differs from CTA, backup attached</t>
  </si>
  <si>
    <t>OH Agreeable: Yes/No</t>
  </si>
  <si>
    <t>Spending Level (0-10)</t>
  </si>
  <si>
    <t>Coordinator or Supervisor</t>
  </si>
  <si>
    <t>Co-Investigator /Manager</t>
  </si>
  <si>
    <t>Finance</t>
  </si>
  <si>
    <t>Principal Investigator / Custodian</t>
  </si>
  <si>
    <t xml:space="preserve">VCHA </t>
  </si>
  <si>
    <t>General Research</t>
  </si>
  <si>
    <t>Budget Currency</t>
  </si>
  <si>
    <t>Spending Level 0-10 (Refer to Table)</t>
  </si>
  <si>
    <t>VCHRI Centre or Program, or No Affiliation</t>
  </si>
  <si>
    <t>N/A</t>
  </si>
  <si>
    <t>If OTHER sponsor, please specify:</t>
  </si>
  <si>
    <r>
      <t>Cost Centre Name or Protocol Name</t>
    </r>
    <r>
      <rPr>
        <sz val="10"/>
        <rFont val="Calibri"/>
        <family val="2"/>
        <scheme val="minor"/>
      </rPr>
      <t xml:space="preserve"> (max. 30 characters)</t>
    </r>
  </si>
  <si>
    <r>
      <rPr>
        <b/>
        <sz val="10"/>
        <rFont val="Calibri"/>
        <family val="2"/>
        <scheme val="minor"/>
      </rPr>
      <t>Name</t>
    </r>
    <r>
      <rPr>
        <sz val="10"/>
        <rFont val="Calibri"/>
        <family val="2"/>
        <scheme val="minor"/>
      </rPr>
      <t xml:space="preserve"> and </t>
    </r>
    <r>
      <rPr>
        <b/>
        <sz val="10"/>
        <rFont val="Calibri"/>
        <family val="2"/>
        <scheme val="minor"/>
      </rPr>
      <t xml:space="preserve">Email address </t>
    </r>
    <r>
      <rPr>
        <sz val="10"/>
        <rFont val="Calibri"/>
        <family val="2"/>
        <scheme val="minor"/>
      </rPr>
      <t>of additional contact</t>
    </r>
  </si>
  <si>
    <t>New Cost Centre Requested by BU</t>
  </si>
  <si>
    <t>BU 10020 (VCHRI) and BU 10040 (MIUS)</t>
  </si>
  <si>
    <t>Financial Responsibilities of Principal Investigator and Compliance Expectation</t>
  </si>
  <si>
    <t xml:space="preserve">                 Requestor to confirm all checklist items are complete and available</t>
  </si>
  <si>
    <r>
      <rPr>
        <b/>
        <sz val="11"/>
        <color theme="1"/>
        <rFont val="Calibri"/>
        <family val="2"/>
        <scheme val="minor"/>
      </rPr>
      <t>Email Subject</t>
    </r>
    <r>
      <rPr>
        <sz val="11"/>
        <color theme="1"/>
        <rFont val="Calibri"/>
        <family val="2"/>
        <scheme val="minor"/>
      </rPr>
      <t xml:space="preserve">:  </t>
    </r>
    <r>
      <rPr>
        <sz val="11"/>
        <color rgb="FF002060"/>
        <rFont val="Calibri"/>
        <family val="2"/>
        <scheme val="minor"/>
      </rPr>
      <t>FAS#_Study Protocol #_PI Last Name - Cost Centre Setup Request</t>
    </r>
  </si>
  <si>
    <r>
      <rPr>
        <b/>
        <sz val="11"/>
        <color theme="1"/>
        <rFont val="Calibri"/>
        <family val="2"/>
        <scheme val="minor"/>
      </rPr>
      <t>Cost Centre Setup Form</t>
    </r>
    <r>
      <rPr>
        <sz val="11"/>
        <color theme="1"/>
        <rFont val="Calibri"/>
        <family val="2"/>
        <scheme val="minor"/>
      </rPr>
      <t xml:space="preserve"> </t>
    </r>
    <r>
      <rPr>
        <b/>
        <sz val="11"/>
        <color theme="1"/>
        <rFont val="Calibri"/>
        <family val="2"/>
        <scheme val="minor"/>
      </rPr>
      <t>Package</t>
    </r>
    <r>
      <rPr>
        <sz val="11"/>
        <color theme="1"/>
        <rFont val="Calibri"/>
        <family val="2"/>
        <scheme val="minor"/>
      </rPr>
      <t xml:space="preserve"> </t>
    </r>
    <r>
      <rPr>
        <b/>
        <sz val="11"/>
        <color theme="1"/>
        <rFont val="Calibri"/>
        <family val="2"/>
        <scheme val="minor"/>
      </rPr>
      <t>Excel</t>
    </r>
    <r>
      <rPr>
        <sz val="11"/>
        <color theme="1"/>
        <rFont val="Calibri"/>
        <family val="2"/>
        <scheme val="minor"/>
      </rPr>
      <t xml:space="preserve"> (.xls)  </t>
    </r>
    <r>
      <rPr>
        <sz val="11"/>
        <color rgb="FF00B050"/>
        <rFont val="Calibri"/>
        <family val="2"/>
        <scheme val="minor"/>
      </rPr>
      <t>[Attach to submission email]</t>
    </r>
  </si>
  <si>
    <t>Dilawri Cardiovascular Institute</t>
  </si>
  <si>
    <t>https://www.vchri.ca/our-research/research-centres-and-programs</t>
  </si>
  <si>
    <r>
      <rPr>
        <b/>
        <sz val="11"/>
        <color theme="1"/>
        <rFont val="Calibri"/>
        <family val="2"/>
        <scheme val="minor"/>
      </rPr>
      <t xml:space="preserve">Signatures Forms </t>
    </r>
    <r>
      <rPr>
        <sz val="11"/>
        <color theme="1"/>
        <rFont val="Calibri"/>
        <family val="2"/>
        <scheme val="minor"/>
      </rPr>
      <t xml:space="preserve">for all Signing Officers,  in PDF format (hand-signed scanned-signatures  acceptable). </t>
    </r>
    <r>
      <rPr>
        <u/>
        <sz val="11"/>
        <color theme="1"/>
        <rFont val="Calibri"/>
        <family val="2"/>
        <scheme val="minor"/>
      </rPr>
      <t>E-signed Form must NOT be Locked</t>
    </r>
    <r>
      <rPr>
        <sz val="11"/>
        <color theme="1"/>
        <rFont val="Calibri"/>
        <family val="2"/>
        <scheme val="minor"/>
      </rPr>
      <t xml:space="preserve"> </t>
    </r>
    <r>
      <rPr>
        <sz val="11"/>
        <color rgb="FF00B050"/>
        <rFont val="Calibri"/>
        <family val="2"/>
        <scheme val="minor"/>
      </rPr>
      <t xml:space="preserve">[Attach to submission email] </t>
    </r>
  </si>
  <si>
    <t xml:space="preserve">[BCCSU] BC Centre on Substance Use </t>
  </si>
  <si>
    <t>Finance Review Procedures</t>
  </si>
  <si>
    <t>Cost Centre Setup Package</t>
  </si>
  <si>
    <t>3. Upon final review of all required documents, VCHRICostCentre will submit your cost centre setup request to VCH Corporate for processing.</t>
  </si>
  <si>
    <t>4. When VCHRICostCentre receives all required information, the process can take 2-3 months to have a final cost centre activated.</t>
  </si>
  <si>
    <t>VCHRICostCentre@vch.ca</t>
  </si>
  <si>
    <t xml:space="preserve">VCHRICostCentre@vch.ca </t>
  </si>
  <si>
    <r>
      <t>1. PAYEE</t>
    </r>
    <r>
      <rPr>
        <sz val="11"/>
        <color theme="1"/>
        <rFont val="Calibri"/>
        <family val="2"/>
        <scheme val="minor"/>
      </rPr>
      <t xml:space="preserve"> must be </t>
    </r>
    <r>
      <rPr>
        <u/>
        <sz val="11"/>
        <color theme="1"/>
        <rFont val="Calibri"/>
        <family val="2"/>
        <scheme val="minor"/>
      </rPr>
      <t>Vancouver Coastal Health Authority</t>
    </r>
  </si>
  <si>
    <r>
      <rPr>
        <b/>
        <sz val="11"/>
        <color theme="1"/>
        <rFont val="Calibri"/>
        <family val="2"/>
        <scheme val="minor"/>
      </rPr>
      <t xml:space="preserve">Contract Review: 
</t>
    </r>
    <r>
      <rPr>
        <sz val="11"/>
        <color theme="1"/>
        <rFont val="Calibri"/>
        <family val="2"/>
        <scheme val="minor"/>
      </rPr>
      <t>- If Overhead % is not clearly indicated, attach sponsor consensus communication or document</t>
    </r>
  </si>
  <si>
    <t>3. Per Patient Total</t>
  </si>
  <si>
    <r>
      <t>4. Currency</t>
    </r>
    <r>
      <rPr>
        <sz val="11"/>
        <color theme="1"/>
        <rFont val="Calibri"/>
        <family val="2"/>
        <scheme val="minor"/>
      </rPr>
      <t xml:space="preserve"> (USD or CAD etc.)</t>
    </r>
  </si>
  <si>
    <t>Finalizing CTA or Contract before Signatures</t>
  </si>
  <si>
    <t xml:space="preserve">Please ensure the CTA or contract clearly indicates the following: </t>
  </si>
  <si>
    <t xml:space="preserve">  PI of the study usually has Level 4 Authority, unless they are already department or division head</t>
  </si>
  <si>
    <t xml:space="preserve">  Note: All transactions over $3,000 requires 2 Signatures; the Signing Officer should be someone who is available and on the research team</t>
  </si>
  <si>
    <t xml:space="preserve">Please use steps below as pre-submission guidelines                                                 </t>
  </si>
  <si>
    <r>
      <rPr>
        <b/>
        <sz val="11"/>
        <color theme="1"/>
        <rFont val="Calibri"/>
        <family val="2"/>
        <scheme val="minor"/>
      </rPr>
      <t>VCHRI RPIF Form</t>
    </r>
    <r>
      <rPr>
        <sz val="11"/>
        <color theme="1"/>
        <rFont val="Calibri"/>
        <family val="2"/>
        <scheme val="minor"/>
      </rPr>
      <t xml:space="preserve"> has been completed and the associated</t>
    </r>
    <r>
      <rPr>
        <b/>
        <sz val="11"/>
        <color theme="1"/>
        <rFont val="Calibri"/>
        <family val="2"/>
        <scheme val="minor"/>
      </rPr>
      <t xml:space="preserve"> FAS# is added to Ethics Application Section 2.3.A</t>
    </r>
  </si>
  <si>
    <r>
      <rPr>
        <b/>
        <sz val="11"/>
        <color theme="1"/>
        <rFont val="Calibri"/>
        <family val="2"/>
        <scheme val="minor"/>
      </rPr>
      <t>Payee Account</t>
    </r>
    <r>
      <rPr>
        <sz val="11"/>
        <color theme="1"/>
        <rFont val="Calibri"/>
        <family val="2"/>
        <scheme val="minor"/>
      </rPr>
      <t xml:space="preserve"> listed on the CTA or Contract is </t>
    </r>
    <r>
      <rPr>
        <b/>
        <sz val="11"/>
        <color theme="1"/>
        <rFont val="Calibri"/>
        <family val="2"/>
        <scheme val="minor"/>
      </rPr>
      <t>Vancouver Coastal Health Authority</t>
    </r>
  </si>
  <si>
    <r>
      <rPr>
        <b/>
        <sz val="11"/>
        <color theme="1"/>
        <rFont val="Calibri"/>
        <family val="2"/>
        <scheme val="minor"/>
      </rPr>
      <t xml:space="preserve">Confirm Payment Currency with Sponsor: 
- </t>
    </r>
    <r>
      <rPr>
        <sz val="11"/>
        <color theme="1"/>
        <rFont val="Calibri"/>
        <family val="2"/>
        <scheme val="minor"/>
      </rPr>
      <t>CAD is standard currency</t>
    </r>
    <r>
      <rPr>
        <b/>
        <sz val="11"/>
        <color theme="1"/>
        <rFont val="Calibri"/>
        <family val="2"/>
        <scheme val="minor"/>
      </rPr>
      <t xml:space="preserve">
</t>
    </r>
    <r>
      <rPr>
        <sz val="11"/>
        <color theme="1"/>
        <rFont val="Calibri"/>
        <family val="2"/>
        <scheme val="minor"/>
      </rPr>
      <t>- Ensure sponsor sends the foreign currency as identified in the budget (USD to USD)</t>
    </r>
  </si>
  <si>
    <r>
      <rPr>
        <b/>
        <sz val="11"/>
        <color theme="1"/>
        <rFont val="Calibri"/>
        <family val="2"/>
        <scheme val="minor"/>
      </rPr>
      <t xml:space="preserve">Executed CTA or Contract in PDF </t>
    </r>
    <r>
      <rPr>
        <sz val="11"/>
        <color theme="1"/>
        <rFont val="Calibri"/>
        <family val="2"/>
        <scheme val="minor"/>
      </rPr>
      <t>(If contract has not yet been executed, provide to Finance Team when available.)</t>
    </r>
    <r>
      <rPr>
        <sz val="11"/>
        <color rgb="FF00B050"/>
        <rFont val="Calibri"/>
        <family val="2"/>
        <scheme val="minor"/>
      </rPr>
      <t xml:space="preserve"> [Attach to submission email] </t>
    </r>
  </si>
  <si>
    <r>
      <rPr>
        <b/>
        <sz val="11"/>
        <color theme="1"/>
        <rFont val="Calibri"/>
        <family val="2"/>
        <scheme val="minor"/>
      </rPr>
      <t xml:space="preserve">Finalized Budget Excel </t>
    </r>
    <r>
      <rPr>
        <sz val="11"/>
        <rFont val="Calibri"/>
        <family val="2"/>
        <scheme val="minor"/>
      </rPr>
      <t>(.xls)</t>
    </r>
    <r>
      <rPr>
        <sz val="11"/>
        <color rgb="FF00B050"/>
        <rFont val="Calibri"/>
        <family val="2"/>
        <scheme val="minor"/>
      </rPr>
      <t xml:space="preserve"> [Attach to submission email] </t>
    </r>
  </si>
  <si>
    <r>
      <t xml:space="preserve">  Acceptable Signatures: Hand-signed, Scanned Hand-signature, e-sign but </t>
    </r>
    <r>
      <rPr>
        <b/>
        <sz val="11"/>
        <color theme="1"/>
        <rFont val="Calibri"/>
        <family val="2"/>
        <scheme val="minor"/>
      </rPr>
      <t xml:space="preserve">DO NOT LOCK </t>
    </r>
    <r>
      <rPr>
        <sz val="11"/>
        <color theme="1"/>
        <rFont val="Calibri"/>
        <family val="2"/>
        <scheme val="minor"/>
      </rPr>
      <t>after signing.</t>
    </r>
  </si>
  <si>
    <t xml:space="preserve">  For VCHRI use only</t>
  </si>
  <si>
    <t xml:space="preserve">a. Ensure Payment report or Site Invoices match the amount and currency as the payment received. </t>
  </si>
  <si>
    <r>
      <t xml:space="preserve">b. Ensure payment sent by sponsor is in the </t>
    </r>
    <r>
      <rPr>
        <u/>
        <sz val="11"/>
        <color theme="1"/>
        <rFont val="Calibri"/>
        <family val="2"/>
        <scheme val="minor"/>
      </rPr>
      <t>foreign currency</t>
    </r>
    <r>
      <rPr>
        <sz val="11"/>
        <color theme="1"/>
        <rFont val="Calibri"/>
        <family val="2"/>
        <scheme val="minor"/>
      </rPr>
      <t xml:space="preserve"> identified in the budget (ie. USD to USD). If CAD is sent, instead of the foreign currency identified in the budget, the amount invoiced will not match the amount received.</t>
    </r>
  </si>
  <si>
    <r>
      <t xml:space="preserve">c. *Budgets in USD do not necessarily provide an advantage and sites </t>
    </r>
    <r>
      <rPr>
        <u/>
        <sz val="11"/>
        <rFont val="Calibri"/>
        <family val="2"/>
        <scheme val="minor"/>
      </rPr>
      <t>must comply with VCH Corporate Rate</t>
    </r>
    <r>
      <rPr>
        <sz val="11"/>
        <rFont val="Calibri"/>
        <family val="2"/>
        <scheme val="minor"/>
      </rPr>
      <t xml:space="preserve">. </t>
    </r>
  </si>
  <si>
    <r>
      <t xml:space="preserve">       Department &amp; Division of VCH: </t>
    </r>
    <r>
      <rPr>
        <sz val="11"/>
        <color theme="1"/>
        <rFont val="Calibri"/>
        <family val="2"/>
        <scheme val="minor"/>
      </rPr>
      <t>Select Principal Investigator [PI]'s department or division</t>
    </r>
  </si>
  <si>
    <r>
      <rPr>
        <b/>
        <sz val="11"/>
        <rFont val="Calibri"/>
        <family val="2"/>
        <scheme val="minor"/>
      </rPr>
      <t xml:space="preserve">       VCHRI Centre or Program, or No Affiliation: </t>
    </r>
    <r>
      <rPr>
        <sz val="11"/>
        <rFont val="Calibri"/>
        <family val="2"/>
        <scheme val="minor"/>
      </rPr>
      <t>Select "No Program or Affiliation" if not found on drop-down list.</t>
    </r>
  </si>
  <si>
    <r>
      <rPr>
        <b/>
        <sz val="11"/>
        <rFont val="Calibri"/>
        <family val="2"/>
        <scheme val="minor"/>
      </rPr>
      <t xml:space="preserve">       Study Phase:</t>
    </r>
    <r>
      <rPr>
        <sz val="11"/>
        <rFont val="Calibri"/>
        <family val="2"/>
        <scheme val="minor"/>
      </rPr>
      <t xml:space="preserve"> if applicable</t>
    </r>
  </si>
  <si>
    <r>
      <rPr>
        <b/>
        <sz val="11"/>
        <color theme="1"/>
        <rFont val="Calibri"/>
        <family val="2"/>
        <scheme val="minor"/>
      </rPr>
      <t xml:space="preserve">       FAS#:</t>
    </r>
    <r>
      <rPr>
        <sz val="11"/>
        <color theme="1"/>
        <rFont val="Calibri"/>
        <family val="2"/>
        <scheme val="minor"/>
      </rPr>
      <t xml:space="preserve"> generated by Clinical Trials Admin also to be entered in REB Application section 2.3.A</t>
    </r>
  </si>
  <si>
    <t xml:space="preserve">           · Ie) C1232E456 Explore</t>
  </si>
  <si>
    <t xml:space="preserve">           · Do NOT put in entire study title</t>
  </si>
  <si>
    <r>
      <rPr>
        <b/>
        <sz val="11"/>
        <color theme="1"/>
        <rFont val="Calibri"/>
        <family val="2"/>
        <scheme val="minor"/>
      </rPr>
      <t xml:space="preserve">       Cost Centre Name or Protocol Name:</t>
    </r>
    <r>
      <rPr>
        <sz val="11"/>
        <color theme="1"/>
        <rFont val="Calibri"/>
        <family val="2"/>
        <scheme val="minor"/>
      </rPr>
      <t xml:space="preserve">  Must be Unique; please use </t>
    </r>
    <r>
      <rPr>
        <u/>
        <sz val="11"/>
        <color theme="1"/>
        <rFont val="Calibri"/>
        <family val="2"/>
        <scheme val="minor"/>
      </rPr>
      <t xml:space="preserve">official Protocol # </t>
    </r>
    <r>
      <rPr>
        <sz val="11"/>
        <color theme="1"/>
        <rFont val="Calibri"/>
        <family val="2"/>
        <scheme val="minor"/>
      </rPr>
      <t xml:space="preserve">and </t>
    </r>
    <r>
      <rPr>
        <u/>
        <sz val="11"/>
        <color theme="1"/>
        <rFont val="Calibri"/>
        <family val="2"/>
        <scheme val="minor"/>
      </rPr>
      <t>official Nickname</t>
    </r>
    <r>
      <rPr>
        <sz val="11"/>
        <color theme="1"/>
        <rFont val="Calibri"/>
        <family val="2"/>
        <scheme val="minor"/>
      </rPr>
      <t xml:space="preserve"> of the study.</t>
    </r>
  </si>
  <si>
    <t xml:space="preserve">           · If contract gives 8 slots, but will likely recruit 5, put 5.</t>
  </si>
  <si>
    <r>
      <rPr>
        <b/>
        <sz val="11"/>
        <color theme="1"/>
        <rFont val="Calibri"/>
        <family val="2"/>
        <scheme val="minor"/>
      </rPr>
      <t xml:space="preserve">       Estimated Patient Enrollment Count: </t>
    </r>
    <r>
      <rPr>
        <sz val="11"/>
        <color theme="1"/>
        <rFont val="Calibri"/>
        <family val="2"/>
        <scheme val="minor"/>
      </rPr>
      <t>How many patients are expected to enroll at minimum (realistically).</t>
    </r>
  </si>
  <si>
    <r>
      <rPr>
        <b/>
        <sz val="11"/>
        <color theme="1"/>
        <rFont val="Calibri"/>
        <family val="2"/>
        <scheme val="minor"/>
      </rPr>
      <t xml:space="preserve">       Primary Financial Contact:</t>
    </r>
    <r>
      <rPr>
        <sz val="11"/>
        <color theme="1"/>
        <rFont val="Calibri"/>
        <family val="2"/>
        <scheme val="minor"/>
      </rPr>
      <t xml:space="preserve"> this person will receive the Cost Centre Reports </t>
    </r>
    <r>
      <rPr>
        <sz val="11"/>
        <color rgb="FF1F497D"/>
        <rFont val="Calibri"/>
        <family val="2"/>
        <scheme val="minor"/>
      </rPr>
      <t>(</t>
    </r>
    <r>
      <rPr>
        <sz val="11"/>
        <color theme="1"/>
        <rFont val="Calibri"/>
        <family val="2"/>
        <scheme val="minor"/>
      </rPr>
      <t>from Peoplesoft</t>
    </r>
    <r>
      <rPr>
        <sz val="11"/>
        <color rgb="FF1F497D"/>
        <rFont val="Calibri"/>
        <family val="2"/>
        <scheme val="minor"/>
      </rPr>
      <t>)</t>
    </r>
    <r>
      <rPr>
        <sz val="11"/>
        <color theme="1"/>
        <rFont val="Calibri"/>
        <family val="2"/>
        <scheme val="minor"/>
      </rPr>
      <t xml:space="preserve"> and Deposit Confirmations.</t>
    </r>
  </si>
  <si>
    <t xml:space="preserve">       Each Cost Centre should have a minimum of 3 signatories, including:</t>
  </si>
  <si>
    <t xml:space="preserve">           · one (1) Level 5 (Department or Division Head)</t>
  </si>
  <si>
    <t xml:space="preserve">           · one (1) Level 4 (PI); If there is a co-PI, please also include at Level 4</t>
  </si>
  <si>
    <r>
      <rPr>
        <b/>
        <sz val="11"/>
        <color theme="1"/>
        <rFont val="Calibri"/>
        <family val="2"/>
        <scheme val="minor"/>
      </rPr>
      <t xml:space="preserve">       Certificate #s:</t>
    </r>
    <r>
      <rPr>
        <sz val="11"/>
        <color theme="1"/>
        <rFont val="Calibri"/>
        <family val="2"/>
        <scheme val="minor"/>
      </rPr>
      <t xml:space="preserve"> provide the relevant Human, Animal and/or Bio-Hazard certificate # (copy of approved certificates are not required).</t>
    </r>
  </si>
  <si>
    <r>
      <rPr>
        <i/>
        <sz val="11"/>
        <rFont val="Calibri"/>
        <family val="2"/>
        <scheme val="minor"/>
      </rPr>
      <t xml:space="preserve">     </t>
    </r>
    <r>
      <rPr>
        <i/>
        <u/>
        <sz val="11"/>
        <rFont val="Calibri"/>
        <family val="2"/>
        <scheme val="minor"/>
      </rPr>
      <t>Research Study Details Section:</t>
    </r>
  </si>
  <si>
    <r>
      <rPr>
        <i/>
        <sz val="11"/>
        <color theme="1"/>
        <rFont val="Calibri"/>
        <family val="2"/>
        <scheme val="minor"/>
      </rPr>
      <t xml:space="preserve">     </t>
    </r>
    <r>
      <rPr>
        <i/>
        <u/>
        <sz val="11"/>
        <color theme="1"/>
        <rFont val="Calibri"/>
        <family val="2"/>
        <scheme val="minor"/>
      </rPr>
      <t>Research Ethics Approval Section:</t>
    </r>
  </si>
  <si>
    <r>
      <rPr>
        <i/>
        <sz val="11"/>
        <rFont val="Calibri"/>
        <family val="2"/>
        <scheme val="minor"/>
      </rPr>
      <t xml:space="preserve">     </t>
    </r>
    <r>
      <rPr>
        <i/>
        <u/>
        <sz val="11"/>
        <rFont val="Calibri"/>
        <family val="2"/>
        <scheme val="minor"/>
      </rPr>
      <t>Primary Financial Contact Section:</t>
    </r>
  </si>
  <si>
    <r>
      <rPr>
        <i/>
        <sz val="11"/>
        <rFont val="Calibri"/>
        <family val="2"/>
        <scheme val="minor"/>
      </rPr>
      <t xml:space="preserve">     </t>
    </r>
    <r>
      <rPr>
        <i/>
        <u/>
        <sz val="11"/>
        <rFont val="Calibri"/>
        <family val="2"/>
        <scheme val="minor"/>
      </rPr>
      <t>Signing Authority Section</t>
    </r>
  </si>
  <si>
    <t>Please complete and review Checklist Items. The requestor will be contacted should VCHRI require more information.</t>
  </si>
  <si>
    <t>Please follow instruction set below, to ensure seamless processing of your cost centre</t>
  </si>
  <si>
    <t>VCHRI COST CENTRE SETUP INSTRUCTIONS</t>
  </si>
  <si>
    <t>Completed Cost Centre Setup forms &amp; inquiries to be submitted to:</t>
  </si>
  <si>
    <t>Note, if you do not have a final executed Clincial Trials Agreement (CTA) or Contract, resubmit package once available.</t>
  </si>
  <si>
    <r>
      <rPr>
        <b/>
        <sz val="11"/>
        <color theme="1"/>
        <rFont val="Calibri"/>
        <family val="2"/>
        <scheme val="minor"/>
      </rPr>
      <t xml:space="preserve">       Name and email address of additional contact:</t>
    </r>
    <r>
      <rPr>
        <sz val="11"/>
        <color theme="1"/>
        <rFont val="Calibri"/>
        <family val="2"/>
        <scheme val="minor"/>
      </rPr>
      <t xml:space="preserve"> specify if a second recipient is required</t>
    </r>
  </si>
  <si>
    <t xml:space="preserve">           · one (1) Level 2 or 3 (administrative officer)</t>
  </si>
  <si>
    <r>
      <t xml:space="preserve">       </t>
    </r>
    <r>
      <rPr>
        <b/>
        <sz val="11"/>
        <color theme="1"/>
        <rFont val="Calibri"/>
        <family val="2"/>
        <scheme val="minor"/>
      </rPr>
      <t>VCH Peoplesoft ID</t>
    </r>
    <r>
      <rPr>
        <sz val="11"/>
        <color theme="1"/>
        <rFont val="Calibri"/>
        <family val="2"/>
        <scheme val="minor"/>
      </rPr>
      <t>: if unknown, leave blank</t>
    </r>
  </si>
  <si>
    <t xml:space="preserve">       *Signing Authority Form tabs 1, 2, 3 and 4 will auto-generate once this section is complete</t>
  </si>
  <si>
    <t>Manager, Finance &amp; Accounting Services, VCHRI</t>
  </si>
  <si>
    <t>Checklist (orange tab)</t>
  </si>
  <si>
    <t>Cost Centre Setup Request Form (blue tab)</t>
  </si>
  <si>
    <t>Signing Authority Form (green tabs)</t>
  </si>
  <si>
    <t>PeopleSoft CC Request Form (purple tab)</t>
  </si>
  <si>
    <r>
      <t xml:space="preserve">2. Overhead % </t>
    </r>
    <r>
      <rPr>
        <sz val="11"/>
        <color theme="1"/>
        <rFont val="Calibri"/>
        <family val="2"/>
        <scheme val="minor"/>
      </rPr>
      <t>If Overhead % is not clearly indicated, attach sponsor consensus communication or document</t>
    </r>
  </si>
  <si>
    <r>
      <t xml:space="preserve">       </t>
    </r>
    <r>
      <rPr>
        <b/>
        <sz val="11"/>
        <color theme="1"/>
        <rFont val="Calibri"/>
        <family val="2"/>
        <scheme val="minor"/>
      </rPr>
      <t>VCH Research Approval #:</t>
    </r>
    <r>
      <rPr>
        <sz val="11"/>
        <color theme="1"/>
        <rFont val="Calibri"/>
        <family val="2"/>
        <scheme val="minor"/>
      </rPr>
      <t xml:space="preserve"> Operational approval number issued by VCHRI</t>
    </r>
  </si>
  <si>
    <t>Treatment of Residual Funds (approved by Sponsor)</t>
  </si>
  <si>
    <r>
      <t xml:space="preserve">       </t>
    </r>
    <r>
      <rPr>
        <b/>
        <sz val="11"/>
        <color theme="1"/>
        <rFont val="Calibri"/>
        <family val="2"/>
        <scheme val="minor"/>
      </rPr>
      <t>Position Title</t>
    </r>
    <r>
      <rPr>
        <sz val="11"/>
        <color theme="1"/>
        <rFont val="Calibri"/>
        <family val="2"/>
        <scheme val="minor"/>
      </rPr>
      <t>: VCH position title. If none, then list UBC position title.</t>
    </r>
  </si>
  <si>
    <r>
      <t xml:space="preserve">       </t>
    </r>
    <r>
      <rPr>
        <b/>
        <sz val="11"/>
        <color theme="1"/>
        <rFont val="Calibri"/>
        <family val="2"/>
        <scheme val="minor"/>
      </rPr>
      <t>Email</t>
    </r>
    <r>
      <rPr>
        <sz val="11"/>
        <color theme="1"/>
        <rFont val="Calibri"/>
        <family val="2"/>
        <scheme val="minor"/>
      </rPr>
      <t xml:space="preserve">: Please use </t>
    </r>
    <r>
      <rPr>
        <u/>
        <sz val="11"/>
        <color theme="1"/>
        <rFont val="Calibri"/>
        <family val="2"/>
        <scheme val="minor"/>
      </rPr>
      <t>Corporate Assigned email only</t>
    </r>
    <r>
      <rPr>
        <sz val="11"/>
        <color theme="1"/>
        <rFont val="Calibri"/>
        <family val="2"/>
        <scheme val="minor"/>
      </rPr>
      <t xml:space="preserve">; Gmails/Hotmail/Telus/Shaw emails etc. are </t>
    </r>
    <r>
      <rPr>
        <u/>
        <sz val="11"/>
        <color theme="1"/>
        <rFont val="Calibri"/>
        <family val="2"/>
        <scheme val="minor"/>
      </rPr>
      <t>NOT</t>
    </r>
    <r>
      <rPr>
        <sz val="11"/>
        <color theme="1"/>
        <rFont val="Calibri"/>
        <family val="2"/>
        <scheme val="minor"/>
      </rPr>
      <t xml:space="preserve"> acceptable</t>
    </r>
  </si>
  <si>
    <r>
      <t xml:space="preserve">       </t>
    </r>
    <r>
      <rPr>
        <b/>
        <sz val="11"/>
        <color theme="1"/>
        <rFont val="Calibri"/>
        <family val="2"/>
        <scheme val="minor"/>
      </rPr>
      <t>VCH Employee ID</t>
    </r>
    <r>
      <rPr>
        <sz val="11"/>
        <color theme="1"/>
        <rFont val="Calibri"/>
        <family val="2"/>
        <scheme val="minor"/>
      </rPr>
      <t>: if no VCH employee ID exists, indicate N/A.</t>
    </r>
  </si>
  <si>
    <r>
      <t xml:space="preserve">Complete </t>
    </r>
    <r>
      <rPr>
        <b/>
        <u/>
        <sz val="11"/>
        <color rgb="FFFF0000"/>
        <rFont val="Calibri"/>
        <family val="2"/>
        <scheme val="minor"/>
      </rPr>
      <t>all fields</t>
    </r>
    <r>
      <rPr>
        <b/>
        <sz val="11"/>
        <color rgb="FFFF0000"/>
        <rFont val="Calibri"/>
        <family val="2"/>
        <scheme val="minor"/>
      </rPr>
      <t xml:space="preserve"> of the Cost Centre Setup Request form. Please note special comments below for the following fields:</t>
    </r>
  </si>
  <si>
    <t>Comments from Requestor to VCHRICostCentre:</t>
  </si>
  <si>
    <t xml:space="preserve">Stirling </t>
  </si>
  <si>
    <t>Bryan</t>
  </si>
  <si>
    <t>N</t>
  </si>
  <si>
    <t>Y</t>
  </si>
  <si>
    <t>Please submit the required documents and forms and complete checklist below for seamless processing.
Complete checklist within this excel only (PDF or scanned versions will not be accepted).
Submit to:</t>
  </si>
  <si>
    <t>REQUESTOR INFORMATION</t>
  </si>
  <si>
    <t xml:space="preserve">Submit completed documents and forms to: </t>
  </si>
  <si>
    <t>VCHRIcostcentre@vch.ca</t>
  </si>
  <si>
    <r>
      <t xml:space="preserve"> A) Research and Other Restricted Contributionsare held in trust by the Health Authority and governed under Policy D-00-11-30005.
 B) VCHRI principal investigators are responsible for the management of their individual research accounts.
 C) For budget in non-Canandian Currency, VCH Corporate Policy for Exchange rates applies to all VCH cost centres.
 D) Resource: </t>
    </r>
    <r>
      <rPr>
        <sz val="11"/>
        <color rgb="FF0000FF"/>
        <rFont val="Calibri"/>
        <family val="2"/>
        <scheme val="minor"/>
      </rPr>
      <t>https://www.vchri.ca/services/developing-your-project/financial-policies-and-procedures</t>
    </r>
  </si>
  <si>
    <t>Date of submission (DD-MMM-YYYY)</t>
  </si>
  <si>
    <t/>
  </si>
  <si>
    <t>VCHRI Cost Centre Setup Package v6.0_Jan16,2026</t>
  </si>
  <si>
    <t xml:space="preserve">       Individuals listed in this section should sign the Signing Authority Form for each study, regardless if they already have FSR profile. An individual user can be assigned     
       only one signing authority level. To change your signing authority level, please contact VCHRICostCentre@vch.ca. </t>
  </si>
  <si>
    <t>1. Your request will be reviewed preliminarily to check for discrepancy/missing items and placed in the Submission queue. Once the final executed CTA or contract is 
    received, it will be moved to the Setup queue for final processing.</t>
  </si>
  <si>
    <r>
      <t xml:space="preserve">2. When providing the final executed CTA or contract and additional documents or updates; please inform VCHRICostCentre of your previous Submission Request, 
    </t>
    </r>
    <r>
      <rPr>
        <u/>
        <sz val="11"/>
        <color theme="1"/>
        <rFont val="Calibri"/>
        <family val="2"/>
        <scheme val="minor"/>
      </rPr>
      <t>using the original submission email thread</t>
    </r>
    <r>
      <rPr>
        <sz val="11"/>
        <color theme="1"/>
        <rFont val="Calibri"/>
        <family val="2"/>
        <scheme val="minor"/>
      </rPr>
      <t xml:space="preserve">. </t>
    </r>
  </si>
  <si>
    <t>Phone:</t>
  </si>
  <si>
    <t>Centre or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</si>
</sst>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164" formatCode="&quot;$&quot;#,##0.00_);\(&quot;$&quot;#,##0.00\)"/>
    <numFmt numFmtId="165" formatCode="_(&quot;$&quot;* #,##0.00_);_(&quot;$&quot;* \(#,##0.00\);_(&quot;$&quot;* &quot;-&quot;??_);_(@_)"/>
    <numFmt numFmtId="166" formatCode="yyyy\-mm\-dd"/>
    <numFmt numFmtId="167" formatCode="\(###\)\-###\-####"/>
    <numFmt numFmtId="168" formatCode="&quot;$&quot;#,##0"/>
    <numFmt numFmtId="169" formatCode="[$-409]mmmm\ d\,\ yyyy;@"/>
    <numFmt numFmtId="170" formatCode="0_);\(0\)"/>
    <numFmt numFmtId="171" formatCode="&quot;$&quot;#,##0.00"/>
    <numFmt numFmtId="172" formatCode="#\ &quot;%&quot;"/>
    <numFmt numFmtId="173" formatCode="[$-409]h:mm:ss\ AM/PM"/>
    <numFmt numFmtId="174" formatCode="yyyy\-mm\-dd;@"/>
    <numFmt numFmtId="175" formatCode="dd\-mmm\-yyyy"/>
  </numFmts>
  <fonts count="95" x14ac:knownFonts="1">
    <font>
      <sz val="11"/>
      <color theme="1"/>
      <name val="Calibri"/>
      <family val="2"/>
      <scheme val="minor"/>
    </font>
    <font>
      <u/>
      <sz val="10"/>
      <name val="Calibri"/>
      <family val="2"/>
    </font>
    <font>
      <b/>
      <sz val="10"/>
      <name val="Calibri"/>
      <family val="2"/>
    </font>
    <font>
      <b/>
      <sz val="11"/>
      <name val="Calibri"/>
      <family val="2"/>
    </font>
    <font>
      <b/>
      <u/>
      <sz val="10"/>
      <name val="Calibri"/>
      <family val="2"/>
    </font>
    <font>
      <b/>
      <i/>
      <sz val="11"/>
      <name val="Calibri"/>
      <family val="2"/>
    </font>
    <font>
      <sz val="11"/>
      <name val="Calibri"/>
      <family val="2"/>
    </font>
    <font>
      <sz val="10"/>
      <name val="Calibri"/>
      <family val="2"/>
    </font>
    <font>
      <b/>
      <i/>
      <u/>
      <sz val="10"/>
      <name val="Calibri"/>
      <family val="2"/>
    </font>
    <font>
      <u/>
      <sz val="11"/>
      <color theme="10"/>
      <name val="Calibri"/>
      <family val="2"/>
      <scheme val="minor"/>
    </font>
    <font>
      <b/>
      <u/>
      <sz val="24"/>
      <color indexed="9"/>
      <name val="Calibri"/>
      <family val="2"/>
      <scheme val="minor"/>
    </font>
    <font>
      <sz val="10"/>
      <color indexed="8"/>
      <name val="Calibri"/>
      <family val="2"/>
      <scheme val="minor"/>
    </font>
    <font>
      <sz val="12"/>
      <color indexed="8"/>
      <name val="Calibri"/>
      <family val="2"/>
      <scheme val="minor"/>
    </font>
    <font>
      <b/>
      <sz val="12"/>
      <color theme="0"/>
      <name val="Calibri"/>
      <family val="2"/>
      <scheme val="minor"/>
    </font>
    <font>
      <b/>
      <sz val="12"/>
      <color indexed="8"/>
      <name val="Calibri"/>
      <family val="2"/>
      <scheme val="minor"/>
    </font>
    <font>
      <b/>
      <sz val="10"/>
      <name val="Calibri"/>
      <family val="2"/>
      <scheme val="minor"/>
    </font>
    <font>
      <sz val="10"/>
      <name val="Calibri"/>
      <family val="2"/>
      <scheme val="minor"/>
    </font>
    <font>
      <b/>
      <sz val="10"/>
      <color indexed="8"/>
      <name val="Calibri"/>
      <family val="2"/>
      <scheme val="minor"/>
    </font>
    <font>
      <sz val="10"/>
      <color indexed="18"/>
      <name val="Calibri"/>
      <family val="2"/>
      <scheme val="minor"/>
    </font>
    <font>
      <b/>
      <sz val="10"/>
      <color indexed="18"/>
      <name val="Calibri"/>
      <family val="2"/>
      <scheme val="minor"/>
    </font>
    <font>
      <sz val="12"/>
      <color theme="0"/>
      <name val="Calibri"/>
      <family val="2"/>
      <scheme val="minor"/>
    </font>
    <font>
      <sz val="10"/>
      <color theme="1"/>
      <name val="Arial"/>
      <family val="2"/>
    </font>
    <font>
      <b/>
      <sz val="10"/>
      <color theme="1"/>
      <name val="Arial"/>
      <family val="2"/>
    </font>
    <font>
      <i/>
      <sz val="10"/>
      <color theme="1"/>
      <name val="Arial"/>
      <family val="2"/>
    </font>
    <font>
      <i/>
      <sz val="10"/>
      <name val="Calibri"/>
      <family val="2"/>
      <scheme val="minor"/>
    </font>
    <font>
      <b/>
      <sz val="11"/>
      <name val="Calibri"/>
      <family val="2"/>
      <scheme val="minor"/>
    </font>
    <font>
      <b/>
      <sz val="22"/>
      <color theme="0"/>
      <name val="Calibri"/>
      <family val="2"/>
      <scheme val="minor"/>
    </font>
    <font>
      <sz val="14"/>
      <color theme="0"/>
      <name val="Calibri"/>
      <family val="2"/>
      <scheme val="minor"/>
    </font>
    <font>
      <b/>
      <sz val="24"/>
      <color indexed="9"/>
      <name val="Calibri"/>
      <family val="2"/>
      <scheme val="minor"/>
    </font>
    <font>
      <b/>
      <sz val="24"/>
      <name val="Calibri"/>
      <family val="2"/>
      <scheme val="minor"/>
    </font>
    <font>
      <sz val="12"/>
      <name val="Calibri"/>
      <family val="2"/>
      <scheme val="minor"/>
    </font>
    <font>
      <sz val="11"/>
      <name val="Calibri"/>
      <family val="2"/>
      <scheme val="minor"/>
    </font>
    <font>
      <sz val="10"/>
      <color theme="1"/>
      <name val="Calibri"/>
      <family val="2"/>
      <scheme val="minor"/>
    </font>
    <font>
      <b/>
      <u/>
      <sz val="26"/>
      <color indexed="9"/>
      <name val="Calibri"/>
      <family val="2"/>
      <scheme val="minor"/>
    </font>
    <font>
      <b/>
      <u val="double"/>
      <sz val="11"/>
      <name val="Calibri"/>
      <family val="2"/>
      <scheme val="minor"/>
    </font>
    <font>
      <b/>
      <u val="double"/>
      <sz val="10"/>
      <name val="Calibri"/>
      <family val="2"/>
      <scheme val="minor"/>
    </font>
    <font>
      <u val="double"/>
      <sz val="10"/>
      <color indexed="8"/>
      <name val="Calibri"/>
      <family val="2"/>
      <scheme val="minor"/>
    </font>
    <font>
      <b/>
      <sz val="18"/>
      <color theme="0"/>
      <name val="Calibri"/>
      <family val="2"/>
      <scheme val="minor"/>
    </font>
    <font>
      <b/>
      <sz val="16"/>
      <color theme="0"/>
      <name val="Calibri"/>
      <family val="2"/>
      <scheme val="minor"/>
    </font>
    <font>
      <b/>
      <sz val="20"/>
      <color theme="0"/>
      <name val="Calibri"/>
      <family val="2"/>
    </font>
    <font>
      <u/>
      <sz val="10"/>
      <color indexed="8"/>
      <name val="Calibri"/>
      <family val="2"/>
      <scheme val="minor"/>
    </font>
    <font>
      <b/>
      <sz val="10"/>
      <color theme="1"/>
      <name val="Calibri"/>
      <family val="2"/>
      <scheme val="minor"/>
    </font>
    <font>
      <i/>
      <sz val="10"/>
      <color indexed="8"/>
      <name val="Calibri"/>
      <family val="2"/>
      <scheme val="minor"/>
    </font>
    <font>
      <b/>
      <u/>
      <sz val="11"/>
      <name val="Calibri"/>
      <family val="2"/>
      <scheme val="minor"/>
    </font>
    <font>
      <b/>
      <u/>
      <sz val="10"/>
      <name val="Calibri"/>
      <family val="2"/>
      <scheme val="minor"/>
    </font>
    <font>
      <sz val="11"/>
      <color indexed="8"/>
      <name val="Calibri"/>
      <family val="2"/>
      <scheme val="minor"/>
    </font>
    <font>
      <sz val="9"/>
      <color indexed="8"/>
      <name val="Calibri"/>
      <family val="2"/>
      <scheme val="minor"/>
    </font>
    <font>
      <i/>
      <sz val="9"/>
      <name val="Calibri"/>
      <family val="2"/>
      <scheme val="minor"/>
    </font>
    <font>
      <sz val="10.5"/>
      <name val="Calibri"/>
      <family val="2"/>
      <scheme val="minor"/>
    </font>
    <font>
      <b/>
      <sz val="10.5"/>
      <name val="Calibri"/>
      <family val="2"/>
      <scheme val="minor"/>
    </font>
    <font>
      <u/>
      <sz val="8"/>
      <color theme="10"/>
      <name val="Calibri"/>
      <family val="2"/>
      <scheme val="minor"/>
    </font>
    <font>
      <b/>
      <sz val="10.5"/>
      <color indexed="8"/>
      <name val="Calibri"/>
      <family val="2"/>
      <scheme val="minor"/>
    </font>
    <font>
      <i/>
      <sz val="8"/>
      <color indexed="8"/>
      <name val="Calibri"/>
      <family val="2"/>
      <scheme val="minor"/>
    </font>
    <font>
      <b/>
      <i/>
      <sz val="11"/>
      <color rgb="FFFF0000"/>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color indexed="8"/>
      <name val="Calibri"/>
      <family val="2"/>
      <scheme val="minor"/>
    </font>
    <font>
      <b/>
      <sz val="9"/>
      <color indexed="81"/>
      <name val="Tahoma"/>
      <family val="2"/>
    </font>
    <font>
      <sz val="9"/>
      <color indexed="81"/>
      <name val="Tahoma"/>
      <family val="2"/>
    </font>
    <font>
      <sz val="10"/>
      <color rgb="FF0000FF"/>
      <name val="Calibri"/>
      <family val="2"/>
      <scheme val="minor"/>
    </font>
    <font>
      <i/>
      <sz val="10"/>
      <color rgb="FF0000FF"/>
      <name val="Calibri"/>
      <family val="2"/>
      <scheme val="minor"/>
    </font>
    <font>
      <b/>
      <sz val="14"/>
      <color theme="3"/>
      <name val="Calibri"/>
      <family val="2"/>
      <scheme val="minor"/>
    </font>
    <font>
      <sz val="11"/>
      <color theme="7" tint="0.79998168889431442"/>
      <name val="Calibri"/>
      <family val="2"/>
      <scheme val="minor"/>
    </font>
    <font>
      <b/>
      <sz val="11"/>
      <color rgb="FF002060"/>
      <name val="Calibri"/>
      <family val="2"/>
      <scheme val="minor"/>
    </font>
    <font>
      <b/>
      <sz val="12"/>
      <color rgb="FF002060"/>
      <name val="Calibri"/>
      <family val="2"/>
      <scheme val="minor"/>
    </font>
    <font>
      <u/>
      <sz val="11"/>
      <color theme="1"/>
      <name val="Calibri"/>
      <family val="2"/>
      <scheme val="minor"/>
    </font>
    <font>
      <sz val="11"/>
      <color rgb="FF7030A0"/>
      <name val="Calibri"/>
      <family val="2"/>
      <scheme val="minor"/>
    </font>
    <font>
      <b/>
      <i/>
      <sz val="11"/>
      <color rgb="FF7030A0"/>
      <name val="Calibri"/>
      <family val="2"/>
      <scheme val="minor"/>
    </font>
    <font>
      <sz val="12"/>
      <color rgb="FFFFFF00"/>
      <name val="Calibri"/>
      <family val="2"/>
      <scheme val="minor"/>
    </font>
    <font>
      <sz val="11"/>
      <color rgb="FF00B050"/>
      <name val="Calibri"/>
      <family val="2"/>
      <scheme val="minor"/>
    </font>
    <font>
      <sz val="11"/>
      <color rgb="FF002060"/>
      <name val="Calibri"/>
      <family val="2"/>
      <scheme val="minor"/>
    </font>
    <font>
      <sz val="11"/>
      <color rgb="FF0000FF"/>
      <name val="Calibri"/>
      <family val="2"/>
      <scheme val="minor"/>
    </font>
    <font>
      <i/>
      <sz val="11"/>
      <color theme="1"/>
      <name val="Calibri"/>
      <family val="2"/>
      <scheme val="minor"/>
    </font>
    <font>
      <sz val="11"/>
      <color rgb="FF1F497D"/>
      <name val="Calibri"/>
      <family val="2"/>
      <scheme val="minor"/>
    </font>
    <font>
      <b/>
      <u/>
      <sz val="11"/>
      <color theme="1"/>
      <name val="Calibri"/>
      <family val="2"/>
      <scheme val="minor"/>
    </font>
    <font>
      <b/>
      <u/>
      <sz val="11"/>
      <name val="Calibri"/>
      <family val="2"/>
    </font>
    <font>
      <u/>
      <sz val="12"/>
      <color theme="10"/>
      <name val="Calibri"/>
      <family val="2"/>
      <scheme val="minor"/>
    </font>
    <font>
      <u/>
      <sz val="11"/>
      <name val="Calibri"/>
      <family val="2"/>
      <scheme val="minor"/>
    </font>
    <font>
      <i/>
      <u/>
      <sz val="11"/>
      <name val="Calibri"/>
      <family val="2"/>
      <scheme val="minor"/>
    </font>
    <font>
      <i/>
      <sz val="11"/>
      <name val="Calibri"/>
      <family val="2"/>
      <scheme val="minor"/>
    </font>
    <font>
      <i/>
      <u/>
      <sz val="11"/>
      <color theme="1"/>
      <name val="Calibri"/>
      <family val="2"/>
      <scheme val="minor"/>
    </font>
    <font>
      <b/>
      <sz val="11"/>
      <color rgb="FFFF0000"/>
      <name val="Calibri"/>
      <family val="2"/>
    </font>
    <font>
      <b/>
      <u/>
      <sz val="11"/>
      <color rgb="FFFF0000"/>
      <name val="Calibri"/>
      <family val="2"/>
      <scheme val="minor"/>
    </font>
    <font>
      <sz val="9"/>
      <color rgb="FFFFFF00"/>
      <name val="Calibri"/>
      <family val="2"/>
      <scheme val="minor"/>
    </font>
    <font>
      <sz val="9"/>
      <color rgb="FF2F75B5"/>
      <name val="Calibri"/>
      <family val="2"/>
      <scheme val="minor"/>
    </font>
    <font>
      <u/>
      <sz val="11"/>
      <color rgb="FFFFFF00"/>
      <name val="Calibri"/>
      <family val="2"/>
      <scheme val="minor"/>
    </font>
    <font>
      <b/>
      <sz val="9"/>
      <color rgb="FFFFFF00"/>
      <name val="Calibri"/>
      <family val="2"/>
      <scheme val="minor"/>
    </font>
    <font>
      <u/>
      <sz val="10"/>
      <color theme="10"/>
      <name val="Calibri"/>
      <family val="2"/>
      <scheme val="minor"/>
    </font>
  </fonts>
  <fills count="2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6C057D"/>
        <bgColor indexed="64"/>
      </patternFill>
    </fill>
    <fill>
      <patternFill patternType="solid">
        <fgColor rgb="FFF4D9FF"/>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79998168889431442"/>
        <bgColor indexed="64"/>
      </patternFill>
    </fill>
    <fill>
      <patternFill patternType="mediumGray"/>
    </fill>
    <fill>
      <patternFill patternType="solid">
        <fgColor rgb="FFF2F2F2"/>
      </patternFill>
    </fill>
    <fill>
      <patternFill patternType="solid">
        <fgColor theme="8"/>
      </patternFill>
    </fill>
    <fill>
      <patternFill patternType="solid">
        <fgColor theme="3" tint="-0.249977111117893"/>
        <bgColor indexed="64"/>
      </patternFill>
    </fill>
    <fill>
      <patternFill patternType="solid">
        <fgColor theme="7" tint="0.79998168889431442"/>
        <bgColor indexed="64"/>
      </patternFill>
    </fill>
    <fill>
      <patternFill patternType="solid">
        <fgColor rgb="FF2F75B5"/>
        <bgColor indexed="64"/>
      </patternFill>
    </fill>
    <fill>
      <patternFill patternType="solid">
        <fgColor rgb="FFDDEBF7"/>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bgColor indexed="64"/>
      </patternFill>
    </fill>
  </fills>
  <borders count="6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indexed="64"/>
      </right>
      <top style="thin">
        <color indexed="64"/>
      </top>
      <bottom style="double">
        <color theme="4"/>
      </bottom>
      <diagonal/>
    </border>
    <border>
      <left/>
      <right style="thin">
        <color indexed="64"/>
      </right>
      <top style="thin">
        <color theme="4"/>
      </top>
      <bottom style="double">
        <color theme="4"/>
      </bottom>
      <diagonal/>
    </border>
    <border>
      <left/>
      <right style="thin">
        <color indexed="64"/>
      </right>
      <top style="thin">
        <color theme="4"/>
      </top>
      <bottom style="thin">
        <color indexed="64"/>
      </bottom>
      <diagonal/>
    </border>
    <border>
      <left style="thin">
        <color indexed="64"/>
      </left>
      <right style="thin">
        <color indexed="64"/>
      </right>
      <top style="thin">
        <color indexed="64"/>
      </top>
      <bottom style="double">
        <color theme="4"/>
      </bottom>
      <diagonal/>
    </border>
    <border>
      <left style="thin">
        <color indexed="64"/>
      </left>
      <right style="thin">
        <color indexed="64"/>
      </right>
      <top style="thin">
        <color theme="4"/>
      </top>
      <bottom style="double">
        <color theme="4"/>
      </bottom>
      <diagonal/>
    </border>
    <border>
      <left style="thin">
        <color indexed="64"/>
      </left>
      <right style="thin">
        <color indexed="64"/>
      </right>
      <top style="thin">
        <color theme="4"/>
      </top>
      <bottom style="thin">
        <color indexed="64"/>
      </bottom>
      <diagonal/>
    </border>
    <border>
      <left style="medium">
        <color theme="0" tint="-0.499984740745262"/>
      </left>
      <right style="medium">
        <color theme="0" tint="-0.499984740745262"/>
      </right>
      <top style="medium">
        <color theme="0" tint="-0.499984740745262"/>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6"/>
      </left>
      <right style="thin">
        <color theme="6"/>
      </right>
      <top style="thin">
        <color theme="6"/>
      </top>
      <bottom style="thin">
        <color theme="6"/>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9" fillId="0" borderId="0" applyNumberFormat="0" applyFill="0" applyBorder="0" applyAlignment="0" applyProtection="0"/>
    <xf numFmtId="44" fontId="54" fillId="0" borderId="0" applyFont="0" applyFill="0" applyBorder="0" applyAlignment="0" applyProtection="0"/>
    <xf numFmtId="0" fontId="55" fillId="0" borderId="45" applyNumberFormat="0" applyFill="0" applyAlignment="0" applyProtection="0"/>
    <xf numFmtId="0" fontId="56" fillId="0" borderId="0" applyNumberFormat="0" applyFill="0" applyBorder="0" applyAlignment="0" applyProtection="0"/>
    <xf numFmtId="0" fontId="57" fillId="17" borderId="47" applyNumberFormat="0" applyAlignment="0" applyProtection="0"/>
    <xf numFmtId="0" fontId="58" fillId="17" borderId="46" applyNumberFormat="0" applyAlignment="0" applyProtection="0"/>
    <xf numFmtId="0" fontId="59" fillId="0" borderId="0" applyNumberFormat="0" applyFill="0" applyBorder="0" applyAlignment="0" applyProtection="0"/>
    <xf numFmtId="0" fontId="60" fillId="0" borderId="48" applyNumberFormat="0" applyFill="0" applyAlignment="0" applyProtection="0"/>
    <xf numFmtId="0" fontId="61" fillId="18" borderId="0" applyNumberFormat="0" applyBorder="0" applyAlignment="0" applyProtection="0"/>
    <xf numFmtId="9" fontId="54" fillId="0" borderId="0" applyFont="0" applyFill="0" applyBorder="0" applyAlignment="0" applyProtection="0"/>
  </cellStyleXfs>
  <cellXfs count="763">
    <xf numFmtId="0" fontId="0" fillId="0" borderId="0" xfId="0"/>
    <xf numFmtId="0" fontId="11" fillId="0" borderId="0" xfId="0" applyFont="1" applyProtection="1"/>
    <xf numFmtId="0" fontId="12" fillId="0" borderId="0" xfId="0" applyFont="1" applyProtection="1"/>
    <xf numFmtId="0" fontId="12" fillId="0" borderId="0" xfId="0" applyFont="1" applyProtection="1">
      <protection locked="0"/>
    </xf>
    <xf numFmtId="0" fontId="13" fillId="0" borderId="0" xfId="0" applyFont="1" applyProtection="1"/>
    <xf numFmtId="0" fontId="14" fillId="0" borderId="0" xfId="0" applyFont="1" applyProtection="1"/>
    <xf numFmtId="0" fontId="14" fillId="0" borderId="0" xfId="0" applyFont="1" applyAlignment="1" applyProtection="1">
      <alignment horizontal="center" vertical="center"/>
    </xf>
    <xf numFmtId="0" fontId="12" fillId="0" borderId="0" xfId="0" applyFont="1" applyBorder="1" applyProtection="1">
      <protection locked="0"/>
    </xf>
    <xf numFmtId="0" fontId="12" fillId="0" borderId="0" xfId="0" applyFont="1" applyAlignment="1" applyProtection="1">
      <alignment horizontal="left" vertical="top"/>
      <protection locked="0"/>
    </xf>
    <xf numFmtId="0" fontId="12" fillId="0" borderId="0" xfId="0" applyFont="1" applyFill="1" applyProtection="1"/>
    <xf numFmtId="0" fontId="11" fillId="0" borderId="0" xfId="0" applyFont="1" applyFill="1" applyProtection="1"/>
    <xf numFmtId="0" fontId="12" fillId="0" borderId="0" xfId="0" applyFont="1" applyFill="1" applyProtection="1">
      <protection locked="0"/>
    </xf>
    <xf numFmtId="0" fontId="14" fillId="2" borderId="9" xfId="0" applyFont="1" applyFill="1" applyBorder="1" applyProtection="1"/>
    <xf numFmtId="0" fontId="12" fillId="2" borderId="9" xfId="0" applyFont="1" applyFill="1" applyBorder="1" applyProtection="1">
      <protection locked="0"/>
    </xf>
    <xf numFmtId="0" fontId="12" fillId="2" borderId="9" xfId="0" applyFont="1" applyFill="1" applyBorder="1" applyAlignment="1" applyProtection="1">
      <alignment horizontal="left" vertical="top"/>
      <protection locked="0"/>
    </xf>
    <xf numFmtId="0" fontId="14" fillId="2" borderId="0" xfId="0" applyFont="1" applyFill="1" applyBorder="1" applyProtection="1"/>
    <xf numFmtId="0" fontId="15" fillId="2" borderId="0" xfId="0" applyFont="1" applyFill="1" applyBorder="1" applyAlignment="1" applyProtection="1">
      <alignment horizontal="center" vertical="center"/>
    </xf>
    <xf numFmtId="0" fontId="15" fillId="2" borderId="0" xfId="0" applyFont="1" applyFill="1" applyBorder="1" applyProtection="1"/>
    <xf numFmtId="0" fontId="16" fillId="2" borderId="0" xfId="0" applyFont="1" applyFill="1" applyBorder="1" applyProtection="1">
      <protection locked="0"/>
    </xf>
    <xf numFmtId="166" fontId="11" fillId="5" borderId="35" xfId="0" applyNumberFormat="1"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protection locked="0"/>
    </xf>
    <xf numFmtId="0" fontId="16" fillId="2" borderId="0" xfId="0" applyFont="1" applyFill="1" applyBorder="1" applyProtection="1"/>
    <xf numFmtId="0" fontId="11" fillId="5" borderId="35" xfId="0" applyFont="1" applyFill="1" applyBorder="1" applyAlignment="1" applyProtection="1">
      <alignment horizontal="left" vertical="top" wrapText="1"/>
      <protection locked="0"/>
    </xf>
    <xf numFmtId="167" fontId="11" fillId="5" borderId="35" xfId="0" applyNumberFormat="1"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protection locked="0"/>
    </xf>
    <xf numFmtId="0" fontId="17" fillId="2" borderId="0" xfId="0" applyFont="1" applyFill="1" applyBorder="1" applyAlignment="1" applyProtection="1">
      <alignment horizontal="center" vertical="center"/>
    </xf>
    <xf numFmtId="0" fontId="17" fillId="2" borderId="0" xfId="0" applyFont="1" applyFill="1" applyBorder="1" applyProtection="1"/>
    <xf numFmtId="0" fontId="11" fillId="2" borderId="0" xfId="0" applyFont="1" applyFill="1" applyBorder="1" applyProtection="1"/>
    <xf numFmtId="0" fontId="11" fillId="2" borderId="0" xfId="0" applyFont="1" applyFill="1" applyBorder="1" applyProtection="1">
      <protection locked="0"/>
    </xf>
    <xf numFmtId="0" fontId="18" fillId="0" borderId="0" xfId="0" applyFont="1"/>
    <xf numFmtId="0" fontId="19" fillId="0" borderId="0" xfId="0" applyFont="1"/>
    <xf numFmtId="0" fontId="18" fillId="0" borderId="0" xfId="0" applyFont="1" applyAlignment="1">
      <alignment horizontal="left" indent="4"/>
    </xf>
    <xf numFmtId="0" fontId="17" fillId="2" borderId="14" xfId="0" applyFont="1" applyFill="1" applyBorder="1" applyProtection="1"/>
    <xf numFmtId="0" fontId="11" fillId="2" borderId="14" xfId="0" applyFont="1" applyFill="1" applyBorder="1" applyProtection="1"/>
    <xf numFmtId="0" fontId="11" fillId="2" borderId="14" xfId="0" applyFont="1" applyFill="1" applyBorder="1" applyProtection="1">
      <protection locked="0"/>
    </xf>
    <xf numFmtId="0" fontId="11" fillId="2" borderId="14" xfId="0" applyFont="1" applyFill="1" applyBorder="1" applyAlignment="1" applyProtection="1">
      <alignment horizontal="left" vertical="top"/>
      <protection locked="0"/>
    </xf>
    <xf numFmtId="0" fontId="11" fillId="0" borderId="0" xfId="0" applyFont="1" applyFill="1" applyBorder="1" applyProtection="1"/>
    <xf numFmtId="0" fontId="11" fillId="2" borderId="9" xfId="0" applyFont="1" applyFill="1" applyBorder="1" applyAlignment="1" applyProtection="1">
      <alignment horizontal="left" vertical="top"/>
      <protection locked="0"/>
    </xf>
    <xf numFmtId="0" fontId="11" fillId="0" borderId="0" xfId="0" applyFont="1" applyBorder="1" applyProtection="1"/>
    <xf numFmtId="0" fontId="11" fillId="2" borderId="0" xfId="0" applyFont="1" applyFill="1" applyBorder="1" applyAlignment="1" applyProtection="1">
      <alignment horizontal="center"/>
      <protection locked="0"/>
    </xf>
    <xf numFmtId="0" fontId="14" fillId="0" borderId="0" xfId="0" applyFont="1" applyAlignment="1" applyProtection="1">
      <alignment horizontal="left" vertical="top"/>
    </xf>
    <xf numFmtId="0" fontId="12" fillId="0" borderId="0" xfId="0" applyFont="1" applyAlignment="1" applyProtection="1">
      <alignment horizontal="left" vertical="top"/>
    </xf>
    <xf numFmtId="0" fontId="20" fillId="0" borderId="0" xfId="0" applyFont="1" applyProtection="1">
      <protection locked="0"/>
    </xf>
    <xf numFmtId="0" fontId="12" fillId="0" borderId="0" xfId="0" applyFont="1" applyBorder="1" applyAlignment="1" applyProtection="1">
      <alignment horizontal="left" vertical="top"/>
      <protection locked="0"/>
    </xf>
    <xf numFmtId="167" fontId="11" fillId="5" borderId="0" xfId="0" applyNumberFormat="1" applyFont="1" applyFill="1" applyBorder="1" applyAlignment="1" applyProtection="1">
      <alignment horizontal="left" vertical="top" wrapText="1"/>
      <protection locked="0"/>
    </xf>
    <xf numFmtId="0" fontId="17" fillId="2" borderId="0" xfId="0" applyFont="1" applyFill="1" applyBorder="1" applyAlignment="1" applyProtection="1">
      <alignment vertical="center"/>
    </xf>
    <xf numFmtId="167" fontId="9" fillId="5" borderId="35" xfId="1" applyNumberFormat="1" applyFill="1" applyBorder="1" applyAlignment="1" applyProtection="1">
      <alignment horizontal="left" vertical="top" wrapText="1"/>
      <protection locked="0"/>
    </xf>
    <xf numFmtId="0" fontId="16" fillId="2" borderId="0" xfId="0" applyFont="1" applyFill="1" applyBorder="1" applyAlignment="1" applyProtection="1">
      <alignment vertical="center"/>
      <protection locked="0"/>
    </xf>
    <xf numFmtId="0" fontId="15" fillId="2" borderId="0" xfId="0" applyFont="1" applyFill="1" applyBorder="1" applyAlignment="1" applyProtection="1">
      <alignment vertical="top" wrapText="1"/>
    </xf>
    <xf numFmtId="0" fontId="21" fillId="0" borderId="0" xfId="0" applyFont="1"/>
    <xf numFmtId="0" fontId="22" fillId="6" borderId="0" xfId="0" applyFont="1" applyFill="1"/>
    <xf numFmtId="0" fontId="23" fillId="0" borderId="0" xfId="0" applyFont="1"/>
    <xf numFmtId="0" fontId="24" fillId="2" borderId="0" xfId="0" quotePrefix="1" applyFont="1" applyFill="1" applyBorder="1" applyAlignment="1" applyProtection="1">
      <alignment horizontal="left" indent="1"/>
    </xf>
    <xf numFmtId="0" fontId="24" fillId="2" borderId="0" xfId="0" quotePrefix="1" applyFont="1" applyFill="1" applyBorder="1" applyAlignment="1" applyProtection="1">
      <alignment horizontal="left" vertical="center" indent="1"/>
    </xf>
    <xf numFmtId="0" fontId="14" fillId="2" borderId="0" xfId="0" applyFont="1" applyFill="1" applyBorder="1" applyAlignment="1" applyProtection="1">
      <alignment horizontal="center" vertical="center"/>
    </xf>
    <xf numFmtId="0" fontId="12" fillId="2" borderId="0" xfId="0" applyFont="1" applyFill="1" applyBorder="1" applyProtection="1"/>
    <xf numFmtId="0" fontId="12" fillId="2" borderId="0" xfId="0" applyFont="1" applyFill="1" applyBorder="1" applyProtection="1">
      <protection locked="0"/>
    </xf>
    <xf numFmtId="0" fontId="15" fillId="2" borderId="10" xfId="0" applyFont="1" applyFill="1" applyBorder="1" applyAlignment="1" applyProtection="1">
      <alignment horizontal="center" vertical="center"/>
    </xf>
    <xf numFmtId="0" fontId="15" fillId="2" borderId="9" xfId="0" applyFont="1" applyFill="1" applyBorder="1" applyProtection="1"/>
    <xf numFmtId="0" fontId="16" fillId="2" borderId="9" xfId="0" applyFont="1" applyFill="1" applyBorder="1" applyProtection="1">
      <protection locked="0"/>
    </xf>
    <xf numFmtId="0" fontId="12" fillId="2" borderId="11" xfId="0" applyFont="1" applyFill="1" applyBorder="1" applyAlignment="1" applyProtection="1">
      <alignment horizontal="left" vertical="top"/>
      <protection locked="0"/>
    </xf>
    <xf numFmtId="0" fontId="15" fillId="2" borderId="13" xfId="0" applyFont="1" applyFill="1" applyBorder="1" applyAlignment="1" applyProtection="1">
      <alignment horizontal="center" vertical="center"/>
    </xf>
    <xf numFmtId="0" fontId="12" fillId="2" borderId="12" xfId="0" applyFont="1" applyFill="1" applyBorder="1" applyAlignment="1" applyProtection="1">
      <alignment horizontal="left" vertical="top"/>
      <protection locked="0"/>
    </xf>
    <xf numFmtId="0" fontId="15" fillId="2" borderId="16" xfId="0" applyFont="1" applyFill="1" applyBorder="1" applyAlignment="1" applyProtection="1">
      <alignment horizontal="center" vertical="center"/>
    </xf>
    <xf numFmtId="0" fontId="15" fillId="2" borderId="14" xfId="0" applyFont="1" applyFill="1" applyBorder="1" applyProtection="1"/>
    <xf numFmtId="0" fontId="16" fillId="2" borderId="14" xfId="0" applyFont="1" applyFill="1" applyBorder="1" applyProtection="1">
      <protection locked="0"/>
    </xf>
    <xf numFmtId="0" fontId="12" fillId="2" borderId="15" xfId="0" applyFont="1" applyFill="1" applyBorder="1" applyAlignment="1" applyProtection="1">
      <alignment horizontal="left" vertical="top"/>
      <protection locked="0"/>
    </xf>
    <xf numFmtId="0" fontId="16" fillId="2" borderId="9" xfId="0" applyFont="1" applyFill="1" applyBorder="1" applyProtection="1"/>
    <xf numFmtId="0" fontId="16" fillId="2" borderId="14" xfId="0" applyFont="1" applyFill="1" applyBorder="1" applyProtection="1"/>
    <xf numFmtId="0" fontId="14" fillId="2" borderId="10" xfId="0" applyFont="1" applyFill="1" applyBorder="1" applyAlignment="1" applyProtection="1">
      <alignment horizontal="center" vertical="center"/>
    </xf>
    <xf numFmtId="0" fontId="24" fillId="2" borderId="9" xfId="0" quotePrefix="1" applyFont="1" applyFill="1" applyBorder="1" applyAlignment="1" applyProtection="1">
      <alignment horizontal="left" vertical="center" indent="1"/>
    </xf>
    <xf numFmtId="0" fontId="24" fillId="2" borderId="0" xfId="0" applyFont="1" applyFill="1" applyBorder="1" applyAlignment="1" applyProtection="1">
      <alignment horizontal="left" vertical="top" wrapText="1"/>
    </xf>
    <xf numFmtId="0" fontId="11" fillId="5" borderId="36" xfId="0" applyFont="1" applyFill="1" applyBorder="1" applyAlignment="1" applyProtection="1">
      <alignment horizontal="left" vertical="top" wrapText="1"/>
      <protection locked="0"/>
    </xf>
    <xf numFmtId="0" fontId="17" fillId="2" borderId="0" xfId="0" applyFont="1" applyFill="1" applyBorder="1" applyProtection="1">
      <protection locked="0"/>
    </xf>
    <xf numFmtId="0" fontId="17" fillId="2" borderId="13"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0" fillId="0" borderId="0" xfId="0" applyFont="1" applyFill="1" applyBorder="1" applyAlignment="1" applyProtection="1"/>
    <xf numFmtId="0" fontId="12" fillId="0" borderId="0" xfId="0" applyFont="1" applyFill="1" applyBorder="1" applyProtection="1"/>
    <xf numFmtId="0" fontId="11" fillId="0" borderId="0" xfId="0" applyFont="1" applyFill="1" applyBorder="1" applyAlignment="1" applyProtection="1">
      <alignment horizontal="right"/>
    </xf>
    <xf numFmtId="0" fontId="11" fillId="7" borderId="36" xfId="0" applyFont="1" applyFill="1" applyBorder="1" applyAlignment="1" applyProtection="1">
      <alignment horizontal="left" vertical="top" wrapText="1"/>
      <protection locked="0"/>
    </xf>
    <xf numFmtId="0" fontId="14" fillId="8" borderId="9" xfId="0" applyFont="1" applyFill="1" applyBorder="1" applyProtection="1"/>
    <xf numFmtId="0" fontId="12" fillId="8" borderId="9" xfId="0" applyFont="1" applyFill="1" applyBorder="1" applyProtection="1"/>
    <xf numFmtId="0" fontId="12" fillId="8" borderId="9" xfId="0" applyFont="1" applyFill="1" applyBorder="1" applyProtection="1">
      <protection locked="0"/>
    </xf>
    <xf numFmtId="0" fontId="12" fillId="8" borderId="9" xfId="0" applyFont="1" applyFill="1" applyBorder="1" applyAlignment="1" applyProtection="1">
      <alignment horizontal="left" vertical="top"/>
      <protection locked="0"/>
    </xf>
    <xf numFmtId="0" fontId="25" fillId="8" borderId="0" xfId="0" applyFont="1" applyFill="1" applyBorder="1" applyProtection="1"/>
    <xf numFmtId="0" fontId="15" fillId="8" borderId="0" xfId="0" applyFont="1" applyFill="1" applyBorder="1" applyProtection="1"/>
    <xf numFmtId="0" fontId="16" fillId="8" borderId="0" xfId="0" applyFont="1" applyFill="1" applyBorder="1" applyProtection="1">
      <protection locked="0"/>
    </xf>
    <xf numFmtId="0" fontId="12" fillId="8" borderId="0" xfId="0" applyFont="1" applyFill="1" applyBorder="1" applyAlignment="1" applyProtection="1">
      <alignment horizontal="left" vertical="top"/>
      <protection locked="0"/>
    </xf>
    <xf numFmtId="0" fontId="16" fillId="8" borderId="0" xfId="0" applyFont="1" applyFill="1" applyBorder="1" applyProtection="1"/>
    <xf numFmtId="167" fontId="11" fillId="8" borderId="0" xfId="0" applyNumberFormat="1" applyFont="1" applyFill="1" applyBorder="1" applyAlignment="1" applyProtection="1">
      <alignment horizontal="left" vertical="top" wrapText="1"/>
      <protection locked="0"/>
    </xf>
    <xf numFmtId="0" fontId="16" fillId="8" borderId="0" xfId="0" quotePrefix="1" applyFont="1" applyFill="1" applyBorder="1" applyAlignment="1" applyProtection="1">
      <alignment horizontal="left" vertical="top" indent="2"/>
    </xf>
    <xf numFmtId="0" fontId="16" fillId="8" borderId="0" xfId="0" applyFont="1" applyFill="1" applyBorder="1" applyAlignment="1" applyProtection="1">
      <alignment horizontal="left" indent="2"/>
    </xf>
    <xf numFmtId="0" fontId="15" fillId="8" borderId="0" xfId="0" applyFont="1" applyFill="1" applyBorder="1" applyAlignment="1" applyProtection="1">
      <alignment horizontal="left" vertical="center" indent="7"/>
    </xf>
    <xf numFmtId="0" fontId="11" fillId="8" borderId="0" xfId="0" applyFont="1" applyFill="1" applyBorder="1" applyAlignment="1" applyProtection="1">
      <alignment horizontal="left" vertical="top"/>
      <protection locked="0"/>
    </xf>
    <xf numFmtId="0" fontId="24" fillId="8" borderId="0" xfId="0" applyFont="1" applyFill="1" applyBorder="1" applyAlignment="1" applyProtection="1">
      <alignment horizontal="left" indent="1"/>
    </xf>
    <xf numFmtId="0" fontId="16" fillId="8" borderId="0" xfId="0" quotePrefix="1" applyFont="1" applyFill="1" applyBorder="1" applyAlignment="1" applyProtection="1">
      <alignment horizontal="left" indent="2"/>
    </xf>
    <xf numFmtId="0" fontId="24" fillId="8" borderId="0" xfId="0" applyFont="1" applyFill="1" applyBorder="1" applyAlignment="1" applyProtection="1">
      <alignment horizontal="left" indent="2"/>
    </xf>
    <xf numFmtId="0" fontId="11" fillId="8" borderId="12" xfId="0" applyFont="1" applyFill="1" applyBorder="1" applyAlignment="1" applyProtection="1">
      <alignment horizontal="right"/>
    </xf>
    <xf numFmtId="0" fontId="11" fillId="8" borderId="0" xfId="0" applyFont="1" applyFill="1" applyBorder="1" applyProtection="1"/>
    <xf numFmtId="0" fontId="17" fillId="8" borderId="1" xfId="0" applyFont="1" applyFill="1" applyBorder="1" applyAlignment="1" applyProtection="1">
      <alignment horizontal="center" vertical="top"/>
      <protection locked="0"/>
    </xf>
    <xf numFmtId="0" fontId="11" fillId="8" borderId="1" xfId="0" applyFont="1" applyFill="1" applyBorder="1" applyAlignment="1" applyProtection="1">
      <alignment horizontal="left" vertical="top"/>
      <protection locked="0"/>
    </xf>
    <xf numFmtId="0" fontId="17" fillId="8" borderId="3" xfId="0" applyFont="1" applyFill="1" applyBorder="1" applyAlignment="1" applyProtection="1">
      <alignment horizontal="center" vertical="top"/>
      <protection locked="0"/>
    </xf>
    <xf numFmtId="0" fontId="11" fillId="8" borderId="3" xfId="0" applyFont="1" applyFill="1" applyBorder="1" applyAlignment="1" applyProtection="1">
      <alignment horizontal="left" vertical="top"/>
      <protection locked="0"/>
    </xf>
    <xf numFmtId="0" fontId="13" fillId="8" borderId="0" xfId="0" applyFont="1" applyFill="1" applyBorder="1" applyProtection="1"/>
    <xf numFmtId="0" fontId="14" fillId="8" borderId="0" xfId="0" applyFont="1" applyFill="1" applyBorder="1" applyProtection="1"/>
    <xf numFmtId="0" fontId="12" fillId="8" borderId="0" xfId="0" applyFont="1" applyFill="1" applyBorder="1" applyProtection="1"/>
    <xf numFmtId="0" fontId="12" fillId="8" borderId="0" xfId="0" applyFont="1" applyFill="1" applyBorder="1" applyProtection="1">
      <protection locked="0"/>
    </xf>
    <xf numFmtId="0" fontId="16" fillId="8" borderId="0" xfId="0" applyFont="1" applyFill="1" applyBorder="1" applyAlignment="1" applyProtection="1">
      <alignment horizontal="left" indent="1"/>
    </xf>
    <xf numFmtId="0" fontId="11" fillId="8" borderId="0" xfId="0" applyFont="1" applyFill="1" applyBorder="1" applyAlignment="1" applyProtection="1">
      <alignment horizontal="right"/>
    </xf>
    <xf numFmtId="0" fontId="13" fillId="8" borderId="10" xfId="0" applyFont="1" applyFill="1" applyBorder="1" applyProtection="1"/>
    <xf numFmtId="0" fontId="12" fillId="8" borderId="11" xfId="0" applyFont="1" applyFill="1" applyBorder="1" applyAlignment="1" applyProtection="1">
      <alignment horizontal="left" vertical="top"/>
      <protection locked="0"/>
    </xf>
    <xf numFmtId="0" fontId="26" fillId="8" borderId="13" xfId="0" applyFont="1" applyFill="1" applyBorder="1" applyAlignment="1">
      <alignment horizontal="center" vertical="center" textRotation="90"/>
    </xf>
    <xf numFmtId="0" fontId="12" fillId="8" borderId="12" xfId="0" applyFont="1" applyFill="1" applyBorder="1" applyAlignment="1" applyProtection="1">
      <alignment horizontal="left" vertical="top"/>
      <protection locked="0"/>
    </xf>
    <xf numFmtId="167" fontId="11" fillId="8" borderId="12" xfId="0" applyNumberFormat="1" applyFont="1" applyFill="1" applyBorder="1" applyAlignment="1" applyProtection="1">
      <alignment horizontal="left" vertical="top" wrapText="1"/>
      <protection locked="0"/>
    </xf>
    <xf numFmtId="0" fontId="26" fillId="8" borderId="16" xfId="0" applyFont="1" applyFill="1" applyBorder="1" applyAlignment="1">
      <alignment horizontal="center" vertical="center" textRotation="90"/>
    </xf>
    <xf numFmtId="0" fontId="16" fillId="8" borderId="14" xfId="0" applyFont="1" applyFill="1" applyBorder="1" applyAlignment="1" applyProtection="1">
      <alignment horizontal="left" indent="2"/>
    </xf>
    <xf numFmtId="0" fontId="15" fillId="8" borderId="14" xfId="0" applyFont="1" applyFill="1" applyBorder="1" applyAlignment="1" applyProtection="1">
      <alignment horizontal="right"/>
    </xf>
    <xf numFmtId="167" fontId="11" fillId="8" borderId="14" xfId="0" applyNumberFormat="1" applyFont="1" applyFill="1" applyBorder="1" applyAlignment="1" applyProtection="1">
      <alignment horizontal="left" vertical="top" wrapText="1"/>
      <protection locked="0"/>
    </xf>
    <xf numFmtId="0" fontId="16" fillId="8" borderId="14" xfId="0" applyFont="1" applyFill="1" applyBorder="1" applyProtection="1"/>
    <xf numFmtId="0" fontId="16" fillId="8" borderId="14" xfId="0" applyFont="1" applyFill="1" applyBorder="1" applyProtection="1">
      <protection locked="0"/>
    </xf>
    <xf numFmtId="167" fontId="11" fillId="8" borderId="15" xfId="0" applyNumberFormat="1" applyFont="1" applyFill="1" applyBorder="1" applyAlignment="1" applyProtection="1">
      <alignment horizontal="left" vertical="top" wrapText="1"/>
      <protection locked="0"/>
    </xf>
    <xf numFmtId="0" fontId="16" fillId="8" borderId="0" xfId="0" applyFont="1" applyFill="1" applyBorder="1" applyAlignment="1" applyProtection="1">
      <alignment horizontal="right"/>
    </xf>
    <xf numFmtId="0" fontId="26" fillId="8" borderId="10" xfId="0" applyFont="1" applyFill="1" applyBorder="1" applyAlignment="1">
      <alignment horizontal="center" vertical="center" textRotation="90"/>
    </xf>
    <xf numFmtId="0" fontId="15" fillId="8" borderId="9" xfId="0" applyFont="1" applyFill="1" applyBorder="1" applyProtection="1"/>
    <xf numFmtId="0" fontId="16" fillId="8" borderId="9" xfId="0" applyFont="1" applyFill="1" applyBorder="1" applyProtection="1"/>
    <xf numFmtId="0" fontId="16" fillId="8" borderId="9" xfId="0" applyFont="1" applyFill="1" applyBorder="1" applyProtection="1">
      <protection locked="0"/>
    </xf>
    <xf numFmtId="0" fontId="11" fillId="8" borderId="9" xfId="0" applyFont="1" applyFill="1" applyBorder="1" applyAlignment="1" applyProtection="1">
      <alignment horizontal="left" vertical="top"/>
      <protection locked="0"/>
    </xf>
    <xf numFmtId="0" fontId="11" fillId="8" borderId="11" xfId="0" applyFont="1" applyFill="1" applyBorder="1" applyAlignment="1" applyProtection="1">
      <alignment horizontal="left" vertical="top"/>
      <protection locked="0"/>
    </xf>
    <xf numFmtId="0" fontId="11" fillId="8" borderId="12" xfId="0" applyFont="1" applyFill="1" applyBorder="1" applyAlignment="1" applyProtection="1">
      <alignment horizontal="left" vertical="top"/>
      <protection locked="0"/>
    </xf>
    <xf numFmtId="0" fontId="15" fillId="8" borderId="14" xfId="0" applyFont="1" applyFill="1" applyBorder="1" applyProtection="1"/>
    <xf numFmtId="0" fontId="11" fillId="8" borderId="14" xfId="0" applyFont="1" applyFill="1" applyBorder="1" applyProtection="1"/>
    <xf numFmtId="0" fontId="11" fillId="8" borderId="14" xfId="0" applyFont="1" applyFill="1" applyBorder="1" applyAlignment="1" applyProtection="1">
      <alignment horizontal="left" vertical="top"/>
      <protection locked="0"/>
    </xf>
    <xf numFmtId="0" fontId="11" fillId="8" borderId="15" xfId="0" applyFont="1" applyFill="1" applyBorder="1" applyAlignment="1" applyProtection="1">
      <alignment horizontal="left" vertical="top"/>
      <protection locked="0"/>
    </xf>
    <xf numFmtId="0" fontId="15" fillId="9" borderId="0" xfId="0" applyFont="1" applyFill="1" applyBorder="1" applyProtection="1"/>
    <xf numFmtId="0" fontId="16" fillId="9" borderId="0" xfId="0" applyFont="1" applyFill="1" applyBorder="1" applyProtection="1"/>
    <xf numFmtId="0" fontId="11" fillId="8" borderId="18" xfId="0" applyFont="1" applyFill="1" applyBorder="1" applyAlignment="1" applyProtection="1">
      <alignment horizontal="center" vertical="center"/>
      <protection locked="0"/>
    </xf>
    <xf numFmtId="0" fontId="11" fillId="8" borderId="18" xfId="0" applyFont="1" applyFill="1" applyBorder="1" applyAlignment="1" applyProtection="1">
      <alignment horizontal="left" vertical="center"/>
      <protection locked="0"/>
    </xf>
    <xf numFmtId="0" fontId="11" fillId="8" borderId="19" xfId="0" applyFont="1" applyFill="1" applyBorder="1" applyAlignment="1" applyProtection="1">
      <alignment horizontal="center" vertical="center"/>
      <protection locked="0"/>
    </xf>
    <xf numFmtId="0" fontId="11" fillId="8" borderId="20" xfId="0" applyFont="1" applyFill="1" applyBorder="1" applyAlignment="1" applyProtection="1">
      <alignment horizontal="left" vertical="top"/>
      <protection locked="0"/>
    </xf>
    <xf numFmtId="168" fontId="11" fillId="8" borderId="20" xfId="0" applyNumberFormat="1" applyFont="1" applyFill="1" applyBorder="1" applyAlignment="1" applyProtection="1">
      <alignment horizontal="left" vertical="top"/>
      <protection locked="0"/>
    </xf>
    <xf numFmtId="168" fontId="11" fillId="8" borderId="19" xfId="0" applyNumberFormat="1" applyFont="1" applyFill="1" applyBorder="1" applyAlignment="1" applyProtection="1">
      <alignment horizontal="left" vertical="top"/>
      <protection locked="0"/>
    </xf>
    <xf numFmtId="0" fontId="24" fillId="8" borderId="0" xfId="0" applyFont="1" applyFill="1" applyBorder="1" applyProtection="1"/>
    <xf numFmtId="167" fontId="11" fillId="9" borderId="18" xfId="0" applyNumberFormat="1" applyFont="1" applyFill="1" applyBorder="1" applyAlignment="1" applyProtection="1">
      <alignment horizontal="left" vertical="top" wrapText="1"/>
      <protection locked="0"/>
    </xf>
    <xf numFmtId="0" fontId="25" fillId="8" borderId="14" xfId="0" applyFont="1" applyFill="1" applyBorder="1" applyProtection="1"/>
    <xf numFmtId="0" fontId="24" fillId="8" borderId="0" xfId="0" applyFont="1" applyFill="1" applyBorder="1" applyAlignment="1" applyProtection="1">
      <alignment horizontal="left" vertical="top" indent="1"/>
    </xf>
    <xf numFmtId="0" fontId="27" fillId="10" borderId="0" xfId="0" applyFont="1" applyFill="1" applyBorder="1" applyAlignment="1" applyProtection="1">
      <alignment horizontal="center" vertical="center"/>
      <protection locked="0"/>
    </xf>
    <xf numFmtId="0" fontId="26" fillId="8" borderId="0" xfId="0" applyFont="1" applyFill="1" applyBorder="1" applyAlignment="1">
      <alignment horizontal="center" vertical="center" textRotation="90"/>
    </xf>
    <xf numFmtId="0" fontId="16" fillId="8" borderId="0" xfId="0" applyFont="1" applyFill="1" applyBorder="1" applyAlignment="1">
      <alignment horizontal="center" vertical="center" textRotation="90"/>
    </xf>
    <xf numFmtId="0" fontId="28" fillId="10" borderId="21" xfId="0" applyFont="1" applyFill="1" applyBorder="1" applyAlignment="1" applyProtection="1"/>
    <xf numFmtId="0" fontId="11" fillId="10" borderId="22" xfId="0" applyFont="1" applyFill="1" applyBorder="1" applyProtection="1"/>
    <xf numFmtId="0" fontId="11" fillId="10" borderId="20" xfId="0" applyFont="1" applyFill="1" applyBorder="1" applyProtection="1"/>
    <xf numFmtId="0" fontId="12" fillId="10" borderId="7" xfId="0" applyFont="1" applyFill="1" applyBorder="1" applyProtection="1"/>
    <xf numFmtId="0" fontId="29" fillId="10" borderId="7" xfId="0" applyFont="1" applyFill="1" applyBorder="1" applyAlignment="1" applyProtection="1">
      <alignment vertical="center" textRotation="90" wrapText="1"/>
    </xf>
    <xf numFmtId="49" fontId="11" fillId="5" borderId="35" xfId="0" applyNumberFormat="1" applyFont="1" applyFill="1" applyBorder="1" applyAlignment="1" applyProtection="1">
      <alignment horizontal="left" vertical="top" wrapText="1"/>
      <protection locked="0"/>
    </xf>
    <xf numFmtId="49" fontId="16" fillId="5" borderId="35" xfId="1" applyNumberFormat="1" applyFont="1" applyFill="1" applyBorder="1" applyAlignment="1" applyProtection="1">
      <alignment horizontal="left" vertical="top" wrapText="1"/>
      <protection locked="0"/>
    </xf>
    <xf numFmtId="0" fontId="16" fillId="5" borderId="35" xfId="0" applyFont="1" applyFill="1" applyBorder="1" applyAlignment="1" applyProtection="1">
      <alignment horizontal="left" vertical="top" wrapText="1"/>
      <protection locked="0"/>
    </xf>
    <xf numFmtId="0" fontId="30" fillId="0" borderId="0" xfId="0" applyFont="1" applyFill="1" applyProtection="1">
      <protection locked="0"/>
    </xf>
    <xf numFmtId="0" fontId="30" fillId="0" borderId="0" xfId="0" applyFont="1" applyFill="1" applyProtection="1"/>
    <xf numFmtId="0" fontId="12" fillId="12" borderId="9" xfId="0" applyFont="1" applyFill="1" applyBorder="1" applyProtection="1">
      <protection locked="0"/>
    </xf>
    <xf numFmtId="0" fontId="16" fillId="12" borderId="0" xfId="0" applyFont="1" applyFill="1" applyBorder="1" applyProtection="1">
      <protection locked="0"/>
    </xf>
    <xf numFmtId="167" fontId="11" fillId="12" borderId="14" xfId="0" applyNumberFormat="1" applyFont="1" applyFill="1" applyBorder="1" applyAlignment="1" applyProtection="1">
      <alignment horizontal="left" vertical="top" wrapText="1"/>
      <protection locked="0"/>
    </xf>
    <xf numFmtId="0" fontId="16" fillId="12" borderId="14" xfId="0" applyFont="1" applyFill="1" applyBorder="1" applyProtection="1">
      <protection locked="0"/>
    </xf>
    <xf numFmtId="0" fontId="12" fillId="12" borderId="9" xfId="0" applyFont="1" applyFill="1" applyBorder="1" applyAlignment="1" applyProtection="1">
      <alignment horizontal="left" vertical="top"/>
      <protection locked="0"/>
    </xf>
    <xf numFmtId="0" fontId="12" fillId="12" borderId="0" xfId="0" applyFont="1" applyFill="1" applyBorder="1" applyAlignment="1" applyProtection="1">
      <alignment horizontal="left" vertical="top"/>
      <protection locked="0"/>
    </xf>
    <xf numFmtId="167" fontId="11" fillId="12" borderId="0" xfId="0" applyNumberFormat="1" applyFont="1" applyFill="1" applyBorder="1" applyAlignment="1" applyProtection="1">
      <alignment horizontal="left" vertical="top" wrapText="1"/>
      <protection locked="0"/>
    </xf>
    <xf numFmtId="169" fontId="16" fillId="5" borderId="24" xfId="0" applyNumberFormat="1" applyFont="1" applyFill="1" applyBorder="1" applyAlignment="1" applyProtection="1">
      <alignment horizontal="center" vertical="center" wrapText="1"/>
    </xf>
    <xf numFmtId="0" fontId="12" fillId="12" borderId="11" xfId="0" applyFont="1" applyFill="1" applyBorder="1" applyAlignment="1" applyProtection="1">
      <alignment horizontal="left" vertical="top"/>
      <protection locked="0"/>
    </xf>
    <xf numFmtId="0" fontId="12" fillId="12" borderId="12" xfId="0" applyFont="1" applyFill="1" applyBorder="1" applyAlignment="1" applyProtection="1">
      <alignment horizontal="left" vertical="top"/>
      <protection locked="0"/>
    </xf>
    <xf numFmtId="0" fontId="12" fillId="12" borderId="14" xfId="0" applyFont="1" applyFill="1" applyBorder="1" applyAlignment="1" applyProtection="1">
      <alignment horizontal="left" vertical="top"/>
      <protection locked="0"/>
    </xf>
    <xf numFmtId="0" fontId="12" fillId="12" borderId="15" xfId="0" applyFont="1" applyFill="1" applyBorder="1" applyAlignment="1" applyProtection="1">
      <alignment horizontal="left" vertical="top"/>
      <protection locked="0"/>
    </xf>
    <xf numFmtId="0" fontId="16" fillId="12" borderId="9" xfId="0" applyFont="1" applyFill="1" applyBorder="1" applyProtection="1">
      <protection locked="0"/>
    </xf>
    <xf numFmtId="167" fontId="11" fillId="12" borderId="12" xfId="0" applyNumberFormat="1" applyFont="1" applyFill="1" applyBorder="1" applyAlignment="1" applyProtection="1">
      <alignment horizontal="left" vertical="top" wrapText="1"/>
      <protection locked="0"/>
    </xf>
    <xf numFmtId="167" fontId="11" fillId="12" borderId="9" xfId="0" applyNumberFormat="1" applyFont="1" applyFill="1" applyBorder="1" applyAlignment="1" applyProtection="1">
      <alignment horizontal="left" vertical="top" wrapText="1"/>
      <protection locked="0"/>
    </xf>
    <xf numFmtId="167" fontId="11" fillId="12" borderId="15" xfId="0" applyNumberFormat="1" applyFont="1" applyFill="1" applyBorder="1" applyAlignment="1" applyProtection="1">
      <alignment horizontal="left" vertical="top" wrapText="1"/>
      <protection locked="0"/>
    </xf>
    <xf numFmtId="167" fontId="11" fillId="12" borderId="11" xfId="0" applyNumberFormat="1" applyFont="1" applyFill="1" applyBorder="1" applyAlignment="1" applyProtection="1">
      <alignment horizontal="left" vertical="top" wrapText="1"/>
      <protection locked="0"/>
    </xf>
    <xf numFmtId="0" fontId="33" fillId="11" borderId="4" xfId="0" applyFont="1" applyFill="1" applyBorder="1" applyAlignment="1" applyProtection="1">
      <protection locked="0"/>
    </xf>
    <xf numFmtId="0" fontId="33" fillId="11" borderId="7" xfId="0" applyFont="1" applyFill="1" applyBorder="1" applyAlignment="1" applyProtection="1">
      <protection locked="0"/>
    </xf>
    <xf numFmtId="0" fontId="33" fillId="11" borderId="0" xfId="0" applyFont="1" applyFill="1" applyBorder="1" applyAlignment="1" applyProtection="1">
      <protection locked="0"/>
    </xf>
    <xf numFmtId="167" fontId="36" fillId="12" borderId="0" xfId="0" applyNumberFormat="1" applyFont="1" applyFill="1" applyBorder="1" applyAlignment="1" applyProtection="1">
      <alignment horizontal="left" vertical="top" wrapText="1"/>
      <protection locked="0"/>
    </xf>
    <xf numFmtId="167" fontId="11" fillId="12" borderId="25" xfId="0" applyNumberFormat="1" applyFont="1" applyFill="1" applyBorder="1" applyAlignment="1" applyProtection="1">
      <alignment horizontal="left" vertical="top" wrapText="1"/>
      <protection locked="0"/>
    </xf>
    <xf numFmtId="167" fontId="11" fillId="12" borderId="29" xfId="0" applyNumberFormat="1" applyFont="1" applyFill="1" applyBorder="1" applyAlignment="1" applyProtection="1">
      <alignment horizontal="left" vertical="top" wrapText="1"/>
      <protection locked="0"/>
    </xf>
    <xf numFmtId="167" fontId="11" fillId="12" borderId="30" xfId="0" applyNumberFormat="1" applyFont="1" applyFill="1" applyBorder="1" applyAlignment="1" applyProtection="1">
      <alignment horizontal="left" vertical="top" wrapText="1"/>
      <protection locked="0"/>
    </xf>
    <xf numFmtId="167" fontId="11" fillId="12" borderId="31" xfId="0" applyNumberFormat="1" applyFont="1" applyFill="1" applyBorder="1" applyAlignment="1" applyProtection="1">
      <alignment horizontal="left" vertical="top" wrapText="1"/>
      <protection locked="0"/>
    </xf>
    <xf numFmtId="167" fontId="11" fillId="12" borderId="32" xfId="0" applyNumberFormat="1" applyFont="1" applyFill="1" applyBorder="1" applyAlignment="1" applyProtection="1">
      <alignment horizontal="left" vertical="top" wrapText="1"/>
      <protection locked="0"/>
    </xf>
    <xf numFmtId="0" fontId="15" fillId="9" borderId="0" xfId="0" applyFont="1" applyFill="1" applyBorder="1" applyAlignment="1" applyProtection="1">
      <alignment horizontal="left" wrapText="1"/>
    </xf>
    <xf numFmtId="0" fontId="16" fillId="9" borderId="0" xfId="0" applyFont="1" applyFill="1" applyBorder="1" applyAlignment="1" applyProtection="1">
      <alignment horizontal="left" wrapText="1"/>
    </xf>
    <xf numFmtId="0" fontId="11" fillId="9" borderId="0" xfId="0" applyFont="1" applyFill="1" applyBorder="1" applyAlignment="1" applyProtection="1">
      <alignment horizontal="left" wrapText="1"/>
    </xf>
    <xf numFmtId="0" fontId="11" fillId="9" borderId="36" xfId="0" applyFont="1" applyFill="1" applyBorder="1" applyAlignment="1" applyProtection="1">
      <alignment horizontal="left" vertical="top" wrapText="1"/>
      <protection locked="0"/>
    </xf>
    <xf numFmtId="0" fontId="11" fillId="0" borderId="0" xfId="0" quotePrefix="1" applyFont="1" applyProtection="1"/>
    <xf numFmtId="0" fontId="10" fillId="10" borderId="4" xfId="0" applyFont="1" applyFill="1" applyBorder="1" applyAlignment="1" applyProtection="1">
      <alignment horizontal="center"/>
      <protection locked="0"/>
    </xf>
    <xf numFmtId="0" fontId="11" fillId="0" borderId="0" xfId="0" applyFont="1" applyAlignment="1" applyProtection="1">
      <alignment horizontal="left" vertical="center"/>
    </xf>
    <xf numFmtId="0" fontId="10" fillId="10" borderId="4" xfId="0" applyFont="1" applyFill="1" applyBorder="1" applyAlignment="1" applyProtection="1">
      <protection locked="0"/>
    </xf>
    <xf numFmtId="0" fontId="37" fillId="10" borderId="7" xfId="0" applyFont="1" applyFill="1" applyBorder="1" applyAlignment="1" applyProtection="1">
      <alignment vertical="center"/>
      <protection locked="0"/>
    </xf>
    <xf numFmtId="0" fontId="37" fillId="10" borderId="0" xfId="0" applyFont="1" applyFill="1" applyBorder="1" applyAlignment="1" applyProtection="1">
      <alignment vertical="center"/>
      <protection locked="0"/>
    </xf>
    <xf numFmtId="0" fontId="38" fillId="10" borderId="7" xfId="0" applyFont="1" applyFill="1" applyBorder="1" applyAlignment="1" applyProtection="1">
      <alignment vertical="top"/>
      <protection locked="0"/>
    </xf>
    <xf numFmtId="0" fontId="38" fillId="10" borderId="0" xfId="0" applyFont="1" applyFill="1" applyBorder="1" applyAlignment="1" applyProtection="1">
      <alignment vertical="top"/>
      <protection locked="0"/>
    </xf>
    <xf numFmtId="0" fontId="33" fillId="11" borderId="0" xfId="0" applyFont="1" applyFill="1" applyBorder="1" applyAlignment="1" applyProtection="1">
      <alignment vertical="top"/>
      <protection locked="0"/>
    </xf>
    <xf numFmtId="0" fontId="33" fillId="11" borderId="20" xfId="0" applyFont="1" applyFill="1" applyBorder="1" applyAlignment="1" applyProtection="1">
      <alignment vertical="top"/>
      <protection locked="0"/>
    </xf>
    <xf numFmtId="0" fontId="11" fillId="0" borderId="0" xfId="0" applyFont="1" applyAlignment="1" applyProtection="1">
      <alignment horizontal="left" indent="2"/>
    </xf>
    <xf numFmtId="169" fontId="11" fillId="0" borderId="24" xfId="0" applyNumberFormat="1" applyFont="1" applyFill="1" applyBorder="1" applyAlignment="1" applyProtection="1">
      <alignment horizontal="left" vertical="top" wrapText="1"/>
      <protection locked="0"/>
    </xf>
    <xf numFmtId="0" fontId="26" fillId="8" borderId="0" xfId="0" applyFont="1" applyFill="1" applyBorder="1" applyAlignment="1">
      <alignment horizontal="center" vertical="center" textRotation="90"/>
    </xf>
    <xf numFmtId="0" fontId="10" fillId="10" borderId="4" xfId="0" applyFont="1" applyFill="1" applyBorder="1" applyAlignment="1" applyProtection="1">
      <alignment horizontal="center"/>
      <protection locked="0"/>
    </xf>
    <xf numFmtId="0" fontId="12" fillId="10" borderId="23" xfId="0" applyFont="1" applyFill="1" applyBorder="1" applyProtection="1">
      <protection locked="0"/>
    </xf>
    <xf numFmtId="0" fontId="20" fillId="10" borderId="5" xfId="0" applyFont="1" applyFill="1" applyBorder="1" applyProtection="1">
      <protection locked="0"/>
    </xf>
    <xf numFmtId="0" fontId="12" fillId="10" borderId="5" xfId="0" applyFont="1" applyFill="1" applyBorder="1" applyProtection="1">
      <protection locked="0"/>
    </xf>
    <xf numFmtId="0" fontId="14" fillId="10" borderId="5" xfId="0" applyFont="1" applyFill="1" applyBorder="1" applyAlignment="1" applyProtection="1">
      <alignment horizontal="left" vertical="top"/>
    </xf>
    <xf numFmtId="0" fontId="12" fillId="10" borderId="5" xfId="0" applyFont="1" applyFill="1" applyBorder="1" applyAlignment="1" applyProtection="1">
      <alignment horizontal="left" vertical="top"/>
    </xf>
    <xf numFmtId="0" fontId="12" fillId="10" borderId="5" xfId="0" applyFont="1" applyFill="1" applyBorder="1" applyAlignment="1" applyProtection="1">
      <alignment horizontal="left" vertical="top"/>
      <protection locked="0"/>
    </xf>
    <xf numFmtId="0" fontId="12" fillId="10" borderId="19" xfId="0" applyFont="1" applyFill="1" applyBorder="1" applyProtection="1">
      <protection locked="0"/>
    </xf>
    <xf numFmtId="0" fontId="33" fillId="11" borderId="4" xfId="0" applyFont="1" applyFill="1" applyBorder="1" applyAlignment="1" applyProtection="1">
      <alignment vertical="center"/>
      <protection locked="0"/>
    </xf>
    <xf numFmtId="0" fontId="33" fillId="11" borderId="22" xfId="0" applyFont="1" applyFill="1" applyBorder="1" applyAlignment="1" applyProtection="1">
      <alignment vertical="center"/>
      <protection locked="0"/>
    </xf>
    <xf numFmtId="0" fontId="11" fillId="2" borderId="0" xfId="0" applyFont="1" applyFill="1" applyBorder="1" applyAlignment="1" applyProtection="1"/>
    <xf numFmtId="0" fontId="12" fillId="0" borderId="0" xfId="0" applyFont="1" applyAlignment="1" applyProtection="1">
      <alignment horizontal="left" indent="2"/>
      <protection locked="0"/>
    </xf>
    <xf numFmtId="0" fontId="12" fillId="0" borderId="0" xfId="0" applyFont="1" applyAlignment="1" applyProtection="1">
      <alignment horizontal="left" indent="3"/>
      <protection locked="0"/>
    </xf>
    <xf numFmtId="170" fontId="16" fillId="5" borderId="35" xfId="1" applyNumberFormat="1" applyFont="1" applyFill="1" applyBorder="1" applyAlignment="1" applyProtection="1">
      <alignment horizontal="left" vertical="top" wrapText="1"/>
      <protection locked="0"/>
    </xf>
    <xf numFmtId="49" fontId="11" fillId="0" borderId="35" xfId="0" applyNumberFormat="1" applyFont="1" applyFill="1" applyBorder="1" applyAlignment="1" applyProtection="1">
      <alignment horizontal="left" vertical="top" wrapText="1"/>
      <protection locked="0"/>
    </xf>
    <xf numFmtId="0" fontId="42" fillId="2" borderId="0" xfId="0" quotePrefix="1" applyFont="1" applyFill="1" applyBorder="1" applyAlignment="1" applyProtection="1">
      <alignment horizontal="left" indent="1"/>
    </xf>
    <xf numFmtId="0" fontId="11" fillId="3" borderId="12" xfId="0" applyFont="1" applyFill="1" applyBorder="1" applyProtection="1"/>
    <xf numFmtId="0" fontId="12" fillId="3" borderId="12" xfId="0" applyFont="1" applyFill="1" applyBorder="1" applyProtection="1"/>
    <xf numFmtId="0" fontId="11" fillId="3" borderId="12" xfId="0" applyFont="1" applyFill="1" applyBorder="1" applyAlignment="1" applyProtection="1">
      <alignment horizontal="right"/>
    </xf>
    <xf numFmtId="0" fontId="14" fillId="0" borderId="0" xfId="0" applyFont="1" applyBorder="1" applyAlignment="1" applyProtection="1">
      <alignment horizontal="left" vertical="top"/>
    </xf>
    <xf numFmtId="0" fontId="12" fillId="0" borderId="0" xfId="0" applyFont="1" applyBorder="1" applyAlignment="1" applyProtection="1">
      <alignment horizontal="left" vertical="top"/>
    </xf>
    <xf numFmtId="0" fontId="12" fillId="0" borderId="0" xfId="0" applyFont="1" applyBorder="1" applyProtection="1"/>
    <xf numFmtId="0" fontId="20" fillId="0" borderId="0" xfId="0" applyFont="1" applyBorder="1" applyProtection="1">
      <protection locked="0"/>
    </xf>
    <xf numFmtId="0" fontId="13" fillId="3" borderId="16" xfId="0" applyFont="1" applyFill="1" applyBorder="1" applyProtection="1"/>
    <xf numFmtId="0" fontId="14" fillId="3" borderId="14" xfId="0" applyFont="1" applyFill="1" applyBorder="1" applyProtection="1"/>
    <xf numFmtId="0" fontId="14" fillId="3" borderId="14" xfId="0" applyFont="1" applyFill="1" applyBorder="1" applyAlignment="1" applyProtection="1">
      <alignment horizontal="center" vertical="center"/>
    </xf>
    <xf numFmtId="0" fontId="12" fillId="3" borderId="14" xfId="0" applyFont="1" applyFill="1" applyBorder="1" applyAlignment="1" applyProtection="1">
      <alignment horizontal="left" vertical="top"/>
      <protection locked="0"/>
    </xf>
    <xf numFmtId="0" fontId="12" fillId="3" borderId="15" xfId="0" applyFont="1" applyFill="1" applyBorder="1" applyProtection="1"/>
    <xf numFmtId="0" fontId="43" fillId="8" borderId="0" xfId="0" applyFont="1" applyFill="1" applyBorder="1" applyProtection="1"/>
    <xf numFmtId="0" fontId="44" fillId="8" borderId="0" xfId="0" applyFont="1" applyFill="1" applyBorder="1" applyProtection="1"/>
    <xf numFmtId="0" fontId="16" fillId="2" borderId="0" xfId="0" applyFont="1" applyFill="1" applyBorder="1" applyAlignment="1" applyProtection="1">
      <alignment horizontal="left" indent="6"/>
    </xf>
    <xf numFmtId="0" fontId="29" fillId="14" borderId="21" xfId="0" applyFont="1" applyFill="1" applyBorder="1" applyAlignment="1" applyProtection="1"/>
    <xf numFmtId="0" fontId="33" fillId="14" borderId="7" xfId="0" applyFont="1" applyFill="1" applyBorder="1" applyAlignment="1" applyProtection="1">
      <protection locked="0"/>
    </xf>
    <xf numFmtId="0" fontId="30" fillId="14" borderId="7" xfId="0" applyFont="1" applyFill="1" applyBorder="1" applyProtection="1"/>
    <xf numFmtId="0" fontId="29" fillId="14" borderId="7" xfId="0" applyFont="1" applyFill="1" applyBorder="1" applyAlignment="1" applyProtection="1">
      <alignment vertical="center" textRotation="90" wrapText="1"/>
    </xf>
    <xf numFmtId="0" fontId="29" fillId="14" borderId="23" xfId="0" applyFont="1" applyFill="1" applyBorder="1" applyAlignment="1" applyProtection="1">
      <alignment vertical="center" textRotation="90" wrapText="1"/>
    </xf>
    <xf numFmtId="0" fontId="33" fillId="14" borderId="4" xfId="0" applyFont="1" applyFill="1" applyBorder="1" applyAlignment="1" applyProtection="1">
      <protection locked="0"/>
    </xf>
    <xf numFmtId="0" fontId="33" fillId="14" borderId="4" xfId="0" applyFont="1" applyFill="1" applyBorder="1" applyAlignment="1" applyProtection="1">
      <alignment vertical="center"/>
      <protection locked="0"/>
    </xf>
    <xf numFmtId="0" fontId="33" fillId="14" borderId="22" xfId="0" applyFont="1" applyFill="1" applyBorder="1" applyAlignment="1" applyProtection="1">
      <alignment vertical="center"/>
      <protection locked="0"/>
    </xf>
    <xf numFmtId="0" fontId="33" fillId="14" borderId="0" xfId="0" applyFont="1" applyFill="1" applyBorder="1" applyAlignment="1" applyProtection="1">
      <protection locked="0"/>
    </xf>
    <xf numFmtId="0" fontId="33" fillId="14" borderId="0" xfId="0" applyFont="1" applyFill="1" applyBorder="1" applyAlignment="1" applyProtection="1">
      <alignment vertical="top"/>
      <protection locked="0"/>
    </xf>
    <xf numFmtId="0" fontId="33" fillId="14" borderId="20" xfId="0" applyFont="1" applyFill="1" applyBorder="1" applyAlignment="1" applyProtection="1">
      <alignment vertical="top"/>
      <protection locked="0"/>
    </xf>
    <xf numFmtId="0" fontId="11" fillId="14" borderId="20" xfId="0" applyFont="1" applyFill="1" applyBorder="1" applyProtection="1"/>
    <xf numFmtId="0" fontId="29" fillId="14" borderId="19" xfId="0" applyFont="1" applyFill="1" applyBorder="1" applyAlignment="1" applyProtection="1">
      <alignment vertical="center" textRotation="90" wrapText="1"/>
    </xf>
    <xf numFmtId="0" fontId="29" fillId="14" borderId="5" xfId="0" applyFont="1" applyFill="1" applyBorder="1" applyAlignment="1" applyProtection="1">
      <alignment vertical="center" textRotation="90" wrapText="1"/>
    </xf>
    <xf numFmtId="0" fontId="15" fillId="15" borderId="0" xfId="0" applyFont="1" applyFill="1" applyBorder="1" applyProtection="1"/>
    <xf numFmtId="0" fontId="13" fillId="15" borderId="0" xfId="0" applyFont="1" applyFill="1" applyBorder="1" applyProtection="1"/>
    <xf numFmtId="0" fontId="13" fillId="15" borderId="10" xfId="0" applyFont="1" applyFill="1" applyBorder="1" applyProtection="1"/>
    <xf numFmtId="0" fontId="14" fillId="15" borderId="9" xfId="0" applyFont="1" applyFill="1" applyBorder="1" applyProtection="1"/>
    <xf numFmtId="0" fontId="12" fillId="15" borderId="9" xfId="0" applyFont="1" applyFill="1" applyBorder="1" applyProtection="1"/>
    <xf numFmtId="0" fontId="12" fillId="15" borderId="9" xfId="0" applyFont="1" applyFill="1" applyBorder="1" applyProtection="1">
      <protection locked="0"/>
    </xf>
    <xf numFmtId="0" fontId="26" fillId="15" borderId="0" xfId="0" applyFont="1" applyFill="1" applyBorder="1" applyAlignment="1">
      <alignment horizontal="center" vertical="center" textRotation="90"/>
    </xf>
    <xf numFmtId="0" fontId="26" fillId="15" borderId="13" xfId="0" applyFont="1" applyFill="1" applyBorder="1" applyAlignment="1">
      <alignment horizontal="center" vertical="center" textRotation="90"/>
    </xf>
    <xf numFmtId="0" fontId="31" fillId="15" borderId="0" xfId="0" applyFont="1" applyFill="1" applyBorder="1" applyProtection="1"/>
    <xf numFmtId="0" fontId="16" fillId="15" borderId="0" xfId="0" applyFont="1" applyFill="1" applyBorder="1" applyProtection="1"/>
    <xf numFmtId="0" fontId="16" fillId="15" borderId="0" xfId="0" applyFont="1" applyFill="1" applyBorder="1" applyProtection="1">
      <protection locked="0"/>
    </xf>
    <xf numFmtId="0" fontId="16" fillId="15" borderId="0" xfId="0" applyFont="1" applyFill="1" applyBorder="1" applyAlignment="1" applyProtection="1">
      <alignment horizontal="left" indent="1"/>
    </xf>
    <xf numFmtId="0" fontId="26" fillId="15" borderId="16" xfId="0" applyFont="1" applyFill="1" applyBorder="1" applyAlignment="1">
      <alignment horizontal="center" vertical="center" textRotation="90"/>
    </xf>
    <xf numFmtId="0" fontId="31" fillId="15" borderId="14" xfId="0" applyFont="1" applyFill="1" applyBorder="1" applyAlignment="1" applyProtection="1">
      <alignment horizontal="left" indent="1"/>
    </xf>
    <xf numFmtId="0" fontId="15" fillId="15" borderId="14" xfId="0" applyFont="1" applyFill="1" applyBorder="1" applyProtection="1"/>
    <xf numFmtId="0" fontId="16" fillId="15" borderId="14" xfId="0" applyFont="1" applyFill="1" applyBorder="1" applyProtection="1">
      <protection locked="0"/>
    </xf>
    <xf numFmtId="0" fontId="31" fillId="15" borderId="0" xfId="0" applyFont="1" applyFill="1" applyBorder="1" applyAlignment="1" applyProtection="1">
      <alignment horizontal="left" indent="1"/>
    </xf>
    <xf numFmtId="0" fontId="12" fillId="15" borderId="0" xfId="0" applyFont="1" applyFill="1" applyBorder="1" applyAlignment="1" applyProtection="1">
      <alignment horizontal="left" vertical="top"/>
      <protection locked="0"/>
    </xf>
    <xf numFmtId="0" fontId="12" fillId="15" borderId="9" xfId="0" applyFont="1" applyFill="1" applyBorder="1" applyAlignment="1" applyProtection="1">
      <alignment horizontal="left" vertical="top"/>
      <protection locked="0"/>
    </xf>
    <xf numFmtId="0" fontId="12" fillId="15" borderId="11" xfId="0" applyFont="1" applyFill="1" applyBorder="1" applyAlignment="1" applyProtection="1">
      <alignment horizontal="left" vertical="top"/>
      <protection locked="0"/>
    </xf>
    <xf numFmtId="0" fontId="12" fillId="15" borderId="12" xfId="0" applyFont="1" applyFill="1" applyBorder="1" applyAlignment="1" applyProtection="1">
      <alignment horizontal="left" vertical="top"/>
      <protection locked="0"/>
    </xf>
    <xf numFmtId="0" fontId="45" fillId="15" borderId="0" xfId="0" applyFont="1" applyFill="1" applyBorder="1" applyAlignment="1" applyProtection="1">
      <alignment horizontal="left" vertical="top"/>
      <protection locked="0"/>
    </xf>
    <xf numFmtId="0" fontId="12" fillId="15" borderId="14" xfId="0" applyFont="1" applyFill="1" applyBorder="1" applyAlignment="1" applyProtection="1">
      <alignment horizontal="left" vertical="top"/>
      <protection locked="0"/>
    </xf>
    <xf numFmtId="0" fontId="12" fillId="15" borderId="15" xfId="0" applyFont="1" applyFill="1" applyBorder="1" applyAlignment="1" applyProtection="1">
      <alignment horizontal="left" vertical="top"/>
      <protection locked="0"/>
    </xf>
    <xf numFmtId="0" fontId="48" fillId="15" borderId="0" xfId="0" applyFont="1" applyFill="1" applyBorder="1" applyAlignment="1" applyProtection="1">
      <alignment horizontal="left"/>
    </xf>
    <xf numFmtId="0" fontId="48" fillId="15" borderId="0" xfId="0" applyFont="1" applyFill="1" applyBorder="1" applyProtection="1"/>
    <xf numFmtId="0" fontId="26" fillId="15" borderId="10" xfId="0" applyFont="1" applyFill="1" applyBorder="1" applyAlignment="1">
      <alignment horizontal="center" vertical="center" textRotation="90"/>
    </xf>
    <xf numFmtId="0" fontId="6" fillId="15" borderId="9" xfId="0" applyFont="1" applyFill="1" applyBorder="1" applyAlignment="1" applyProtection="1">
      <alignment horizontal="left"/>
    </xf>
    <xf numFmtId="0" fontId="15" fillId="15" borderId="9" xfId="0" applyFont="1" applyFill="1" applyBorder="1" applyProtection="1"/>
    <xf numFmtId="0" fontId="16" fillId="15" borderId="9" xfId="0" applyFont="1" applyFill="1" applyBorder="1" applyProtection="1">
      <protection locked="0"/>
    </xf>
    <xf numFmtId="0" fontId="25" fillId="15" borderId="0" xfId="0" applyFont="1" applyFill="1" applyBorder="1" applyProtection="1"/>
    <xf numFmtId="0" fontId="48" fillId="15" borderId="0" xfId="0" applyFont="1" applyFill="1" applyBorder="1" applyAlignment="1" applyProtection="1">
      <alignment horizontal="left" indent="6"/>
    </xf>
    <xf numFmtId="0" fontId="25" fillId="15" borderId="14" xfId="0" applyFont="1" applyFill="1" applyBorder="1" applyProtection="1"/>
    <xf numFmtId="0" fontId="48" fillId="15" borderId="0" xfId="0" applyFont="1" applyFill="1" applyBorder="1" applyAlignment="1" applyProtection="1">
      <alignment horizontal="right"/>
    </xf>
    <xf numFmtId="0" fontId="24" fillId="15" borderId="14" xfId="0" quotePrefix="1" applyFont="1" applyFill="1" applyBorder="1" applyAlignment="1" applyProtection="1">
      <alignment horizontal="left" indent="1"/>
    </xf>
    <xf numFmtId="0" fontId="25" fillId="15" borderId="9" xfId="0" applyFont="1" applyFill="1" applyBorder="1" applyProtection="1"/>
    <xf numFmtId="0" fontId="49" fillId="15" borderId="0" xfId="0" applyFont="1" applyFill="1" applyBorder="1" applyProtection="1"/>
    <xf numFmtId="0" fontId="49" fillId="15" borderId="0" xfId="0" applyFont="1" applyFill="1" applyBorder="1" applyProtection="1">
      <protection locked="0"/>
    </xf>
    <xf numFmtId="0" fontId="24" fillId="15" borderId="14" xfId="0" quotePrefix="1" applyFont="1" applyFill="1" applyBorder="1" applyAlignment="1" applyProtection="1">
      <alignment horizontal="left" indent="2"/>
    </xf>
    <xf numFmtId="0" fontId="49" fillId="15" borderId="0" xfId="0" applyFont="1" applyFill="1" applyBorder="1" applyAlignment="1" applyProtection="1">
      <alignment horizontal="left"/>
    </xf>
    <xf numFmtId="0" fontId="51" fillId="15" borderId="0" xfId="0" applyFont="1" applyFill="1" applyBorder="1" applyAlignment="1" applyProtection="1">
      <alignment horizontal="left" vertical="top"/>
      <protection locked="0"/>
    </xf>
    <xf numFmtId="0" fontId="25" fillId="15" borderId="0" xfId="0" applyFont="1" applyFill="1" applyBorder="1" applyAlignment="1" applyProtection="1">
      <alignment vertical="top"/>
    </xf>
    <xf numFmtId="167" fontId="11" fillId="15" borderId="14" xfId="0" applyNumberFormat="1" applyFont="1" applyFill="1" applyBorder="1" applyAlignment="1" applyProtection="1">
      <alignment horizontal="left" vertical="top" wrapText="1"/>
      <protection locked="0"/>
    </xf>
    <xf numFmtId="0" fontId="15" fillId="15" borderId="15" xfId="0" applyFont="1" applyFill="1" applyBorder="1" applyProtection="1"/>
    <xf numFmtId="167" fontId="11" fillId="15" borderId="0" xfId="0" applyNumberFormat="1" applyFont="1" applyFill="1" applyBorder="1" applyAlignment="1" applyProtection="1">
      <alignment horizontal="left" vertical="top" wrapText="1"/>
      <protection locked="0"/>
    </xf>
    <xf numFmtId="167" fontId="11" fillId="15" borderId="9" xfId="0" applyNumberFormat="1" applyFont="1" applyFill="1" applyBorder="1" applyAlignment="1" applyProtection="1">
      <alignment horizontal="left" vertical="top" wrapText="1"/>
      <protection locked="0"/>
    </xf>
    <xf numFmtId="0" fontId="15" fillId="15" borderId="11" xfId="0" applyFont="1" applyFill="1" applyBorder="1" applyProtection="1"/>
    <xf numFmtId="167" fontId="11" fillId="15" borderId="12" xfId="0" applyNumberFormat="1" applyFont="1" applyFill="1" applyBorder="1" applyAlignment="1" applyProtection="1">
      <alignment horizontal="left" vertical="top" wrapText="1"/>
      <protection locked="0"/>
    </xf>
    <xf numFmtId="0" fontId="48" fillId="15" borderId="0" xfId="0" applyFont="1" applyFill="1" applyBorder="1" applyAlignment="1" applyProtection="1">
      <alignment horizontal="left" indent="2"/>
    </xf>
    <xf numFmtId="167" fontId="11" fillId="15" borderId="15" xfId="0" applyNumberFormat="1" applyFont="1" applyFill="1" applyBorder="1" applyAlignment="1" applyProtection="1">
      <alignment horizontal="left" vertical="top" wrapText="1"/>
      <protection locked="0"/>
    </xf>
    <xf numFmtId="167" fontId="11" fillId="15" borderId="11" xfId="0" applyNumberFormat="1" applyFont="1" applyFill="1" applyBorder="1" applyAlignment="1" applyProtection="1">
      <alignment horizontal="left" vertical="top" wrapText="1"/>
      <protection locked="0"/>
    </xf>
    <xf numFmtId="0" fontId="16" fillId="15" borderId="0" xfId="0" applyFont="1" applyFill="1" applyBorder="1" applyAlignment="1" applyProtection="1">
      <alignment horizontal="left" indent="2"/>
    </xf>
    <xf numFmtId="0" fontId="16" fillId="15" borderId="0" xfId="0" applyFont="1" applyFill="1" applyBorder="1" applyAlignment="1" applyProtection="1">
      <alignment horizontal="left" indent="4"/>
    </xf>
    <xf numFmtId="0" fontId="26" fillId="8" borderId="0" xfId="0" applyFont="1" applyFill="1" applyBorder="1" applyAlignment="1">
      <alignment horizontal="center" vertical="center" textRotation="90"/>
    </xf>
    <xf numFmtId="0" fontId="10" fillId="10" borderId="4" xfId="0" applyFont="1" applyFill="1" applyBorder="1" applyAlignment="1" applyProtection="1">
      <alignment horizontal="center"/>
      <protection locked="0"/>
    </xf>
    <xf numFmtId="0" fontId="42" fillId="2" borderId="0" xfId="0" applyFont="1" applyFill="1" applyBorder="1" applyAlignment="1" applyProtection="1">
      <alignment vertical="center"/>
    </xf>
    <xf numFmtId="0" fontId="52" fillId="2" borderId="0" xfId="0" applyFont="1" applyFill="1" applyBorder="1" applyAlignment="1" applyProtection="1">
      <alignment vertical="center"/>
    </xf>
    <xf numFmtId="170" fontId="11" fillId="5" borderId="35" xfId="0" applyNumberFormat="1" applyFont="1" applyFill="1" applyBorder="1" applyAlignment="1" applyProtection="1">
      <alignment horizontal="left" vertical="top" wrapText="1"/>
      <protection locked="0"/>
    </xf>
    <xf numFmtId="0" fontId="29" fillId="11" borderId="21" xfId="0" applyFont="1" applyFill="1" applyBorder="1" applyAlignment="1" applyProtection="1">
      <protection locked="0"/>
    </xf>
    <xf numFmtId="0" fontId="11" fillId="0" borderId="0" xfId="0" applyFont="1" applyBorder="1" applyProtection="1">
      <protection locked="0"/>
    </xf>
    <xf numFmtId="0" fontId="11" fillId="0" borderId="0" xfId="0" applyFont="1" applyProtection="1">
      <protection locked="0"/>
    </xf>
    <xf numFmtId="0" fontId="11" fillId="0" borderId="0" xfId="0" applyFont="1" applyFill="1" applyProtection="1">
      <protection locked="0"/>
    </xf>
    <xf numFmtId="0" fontId="30" fillId="11" borderId="7" xfId="0" applyFont="1" applyFill="1" applyBorder="1" applyProtection="1">
      <protection locked="0"/>
    </xf>
    <xf numFmtId="0" fontId="15" fillId="12" borderId="0" xfId="0" applyFont="1" applyFill="1" applyBorder="1" applyProtection="1">
      <protection locked="0"/>
    </xf>
    <xf numFmtId="0" fontId="11" fillId="11" borderId="20" xfId="0" applyFont="1" applyFill="1" applyBorder="1" applyProtection="1">
      <protection locked="0"/>
    </xf>
    <xf numFmtId="0" fontId="13" fillId="8" borderId="0" xfId="0" applyFont="1" applyFill="1" applyBorder="1" applyProtection="1">
      <protection locked="0"/>
    </xf>
    <xf numFmtId="0" fontId="13" fillId="12" borderId="10" xfId="0" applyFont="1" applyFill="1" applyBorder="1" applyProtection="1">
      <protection locked="0"/>
    </xf>
    <xf numFmtId="0" fontId="14" fillId="12" borderId="9" xfId="0" applyFont="1" applyFill="1" applyBorder="1" applyProtection="1">
      <protection locked="0"/>
    </xf>
    <xf numFmtId="0" fontId="29" fillId="11" borderId="7" xfId="0" applyFont="1" applyFill="1" applyBorder="1" applyAlignment="1" applyProtection="1">
      <alignment vertical="center" textRotation="90" wrapText="1"/>
      <protection locked="0"/>
    </xf>
    <xf numFmtId="0" fontId="26" fillId="12" borderId="0" xfId="0" applyFont="1" applyFill="1" applyBorder="1" applyAlignment="1" applyProtection="1">
      <alignment horizontal="center" vertical="center" textRotation="90"/>
      <protection locked="0"/>
    </xf>
    <xf numFmtId="0" fontId="26" fillId="12" borderId="13" xfId="0" applyFont="1" applyFill="1" applyBorder="1" applyAlignment="1" applyProtection="1">
      <alignment horizontal="center" vertical="center" textRotation="90"/>
      <protection locked="0"/>
    </xf>
    <xf numFmtId="0" fontId="25" fillId="12" borderId="0" xfId="0" applyFont="1" applyFill="1" applyBorder="1" applyProtection="1">
      <protection locked="0"/>
    </xf>
    <xf numFmtId="0" fontId="16" fillId="12" borderId="0" xfId="0" applyFont="1" applyFill="1" applyBorder="1" applyAlignment="1" applyProtection="1">
      <alignment horizontal="left" indent="1"/>
      <protection locked="0"/>
    </xf>
    <xf numFmtId="0" fontId="26" fillId="12" borderId="16" xfId="0" applyFont="1" applyFill="1" applyBorder="1" applyAlignment="1" applyProtection="1">
      <alignment horizontal="center" vertical="center" textRotation="90"/>
      <protection locked="0"/>
    </xf>
    <xf numFmtId="0" fontId="31" fillId="12" borderId="14" xfId="0" applyFont="1" applyFill="1" applyBorder="1" applyAlignment="1" applyProtection="1">
      <alignment horizontal="left" indent="1"/>
      <protection locked="0"/>
    </xf>
    <xf numFmtId="0" fontId="15" fillId="12" borderId="14" xfId="0" applyFont="1" applyFill="1" applyBorder="1" applyProtection="1">
      <protection locked="0"/>
    </xf>
    <xf numFmtId="0" fontId="31" fillId="12" borderId="0" xfId="0" applyFont="1" applyFill="1" applyBorder="1" applyAlignment="1" applyProtection="1">
      <alignment horizontal="left" indent="1"/>
      <protection locked="0"/>
    </xf>
    <xf numFmtId="0" fontId="6" fillId="12" borderId="0" xfId="0" applyFont="1" applyFill="1" applyBorder="1" applyAlignment="1" applyProtection="1">
      <alignment horizontal="left"/>
      <protection locked="0"/>
    </xf>
    <xf numFmtId="0" fontId="26" fillId="12" borderId="10" xfId="0" applyFont="1" applyFill="1" applyBorder="1" applyAlignment="1" applyProtection="1">
      <alignment horizontal="center" vertical="center" textRotation="90"/>
      <protection locked="0"/>
    </xf>
    <xf numFmtId="0" fontId="6" fillId="12" borderId="9" xfId="0" applyFont="1" applyFill="1" applyBorder="1" applyAlignment="1" applyProtection="1">
      <alignment horizontal="left"/>
      <protection locked="0"/>
    </xf>
    <xf numFmtId="0" fontId="15" fillId="12" borderId="9" xfId="0" applyFont="1" applyFill="1" applyBorder="1" applyProtection="1">
      <protection locked="0"/>
    </xf>
    <xf numFmtId="0" fontId="31" fillId="12" borderId="0" xfId="0" applyFont="1" applyFill="1" applyBorder="1" applyAlignment="1" applyProtection="1">
      <alignment horizontal="left"/>
      <protection locked="0"/>
    </xf>
    <xf numFmtId="0" fontId="16" fillId="12" borderId="0" xfId="0" applyFont="1" applyFill="1" applyBorder="1" applyAlignment="1" applyProtection="1">
      <alignment horizontal="left" indent="2"/>
      <protection locked="0"/>
    </xf>
    <xf numFmtId="0" fontId="24" fillId="12" borderId="0" xfId="0" quotePrefix="1" applyFont="1" applyFill="1" applyBorder="1" applyAlignment="1" applyProtection="1">
      <alignment horizontal="left" indent="2"/>
      <protection locked="0"/>
    </xf>
    <xf numFmtId="0" fontId="24" fillId="12" borderId="0" xfId="0" applyFont="1" applyFill="1" applyBorder="1" applyAlignment="1" applyProtection="1">
      <alignment horizontal="left" indent="2"/>
      <protection locked="0"/>
    </xf>
    <xf numFmtId="0" fontId="24" fillId="12" borderId="0" xfId="0" quotePrefix="1" applyFont="1" applyFill="1" applyBorder="1" applyAlignment="1" applyProtection="1">
      <alignment horizontal="left" indent="1"/>
      <protection locked="0"/>
    </xf>
    <xf numFmtId="0" fontId="25" fillId="12" borderId="14" xfId="0" applyFont="1" applyFill="1" applyBorder="1" applyProtection="1">
      <protection locked="0"/>
    </xf>
    <xf numFmtId="0" fontId="24" fillId="12" borderId="14" xfId="0" quotePrefix="1" applyFont="1" applyFill="1" applyBorder="1" applyAlignment="1" applyProtection="1">
      <alignment horizontal="left" indent="1"/>
      <protection locked="0"/>
    </xf>
    <xf numFmtId="0" fontId="25" fillId="12" borderId="9" xfId="0" applyFont="1" applyFill="1" applyBorder="1" applyProtection="1">
      <protection locked="0"/>
    </xf>
    <xf numFmtId="0" fontId="24" fillId="12" borderId="14" xfId="0" quotePrefix="1" applyFont="1" applyFill="1" applyBorder="1" applyAlignment="1" applyProtection="1">
      <alignment horizontal="left" indent="2"/>
      <protection locked="0"/>
    </xf>
    <xf numFmtId="0" fontId="11" fillId="0" borderId="0" xfId="0" quotePrefix="1" applyFont="1" applyProtection="1">
      <protection locked="0"/>
    </xf>
    <xf numFmtId="0" fontId="15" fillId="12" borderId="12" xfId="0" applyFont="1" applyFill="1" applyBorder="1" applyProtection="1">
      <protection locked="0"/>
    </xf>
    <xf numFmtId="0" fontId="32" fillId="13" borderId="18" xfId="0" applyFont="1" applyFill="1" applyBorder="1" applyAlignment="1" applyProtection="1">
      <alignment horizontal="center" vertical="center" wrapText="1"/>
      <protection locked="0"/>
    </xf>
    <xf numFmtId="0" fontId="32" fillId="0" borderId="18" xfId="0" applyFont="1" applyBorder="1" applyAlignment="1" applyProtection="1">
      <alignment horizontal="left" vertical="center" wrapText="1"/>
      <protection locked="0"/>
    </xf>
    <xf numFmtId="0" fontId="32" fillId="0" borderId="18"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11" fillId="0" borderId="0" xfId="0" applyFont="1" applyAlignment="1" applyProtection="1">
      <alignment horizontal="left" indent="2"/>
      <protection locked="0"/>
    </xf>
    <xf numFmtId="0" fontId="32" fillId="16" borderId="18" xfId="0" applyFont="1" applyFill="1" applyBorder="1" applyAlignment="1" applyProtection="1">
      <alignment horizontal="center" vertical="center" wrapText="1"/>
      <protection locked="0"/>
    </xf>
    <xf numFmtId="0" fontId="15" fillId="12" borderId="15" xfId="0" applyFont="1" applyFill="1" applyBorder="1" applyProtection="1">
      <protection locked="0"/>
    </xf>
    <xf numFmtId="0" fontId="15" fillId="12" borderId="11" xfId="0" applyFont="1" applyFill="1" applyBorder="1" applyProtection="1">
      <protection locked="0"/>
    </xf>
    <xf numFmtId="0" fontId="16" fillId="0" borderId="4" xfId="0" applyFont="1" applyFill="1" applyBorder="1" applyAlignment="1" applyProtection="1">
      <alignment vertical="center"/>
      <protection locked="0"/>
    </xf>
    <xf numFmtId="0" fontId="16" fillId="0" borderId="22" xfId="0" applyFont="1" applyFill="1" applyBorder="1" applyAlignment="1" applyProtection="1">
      <alignment vertical="center"/>
      <protection locked="0"/>
    </xf>
    <xf numFmtId="0" fontId="16" fillId="0" borderId="7"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6" fillId="0" borderId="20" xfId="0" applyFont="1" applyFill="1" applyBorder="1" applyAlignment="1" applyProtection="1">
      <alignment vertical="center"/>
      <protection locked="0"/>
    </xf>
    <xf numFmtId="0" fontId="16" fillId="0" borderId="23" xfId="0" applyFont="1" applyFill="1" applyBorder="1" applyAlignment="1" applyProtection="1">
      <alignment vertical="center"/>
      <protection locked="0"/>
    </xf>
    <xf numFmtId="0" fontId="16" fillId="0" borderId="5" xfId="0" applyFont="1" applyFill="1" applyBorder="1" applyAlignment="1" applyProtection="1">
      <alignment vertical="center"/>
      <protection locked="0"/>
    </xf>
    <xf numFmtId="0" fontId="16" fillId="0" borderId="19" xfId="0" applyFont="1" applyFill="1" applyBorder="1" applyAlignment="1" applyProtection="1">
      <alignment vertical="center"/>
      <protection locked="0"/>
    </xf>
    <xf numFmtId="0" fontId="24" fillId="12" borderId="0" xfId="0" applyFont="1" applyFill="1" applyBorder="1" applyAlignment="1" applyProtection="1">
      <alignment horizontal="left"/>
      <protection locked="0"/>
    </xf>
    <xf numFmtId="0" fontId="25" fillId="12" borderId="0" xfId="0" applyFont="1" applyFill="1" applyBorder="1" applyAlignment="1" applyProtection="1">
      <alignment horizontal="left" indent="2"/>
      <protection locked="0"/>
    </xf>
    <xf numFmtId="0" fontId="15" fillId="12" borderId="0" xfId="0" applyFont="1" applyFill="1" applyBorder="1" applyAlignment="1" applyProtection="1">
      <protection locked="0"/>
    </xf>
    <xf numFmtId="0" fontId="16" fillId="12" borderId="0" xfId="0" applyFont="1" applyFill="1" applyBorder="1" applyAlignment="1" applyProtection="1">
      <alignment horizontal="left" indent="3"/>
      <protection locked="0"/>
    </xf>
    <xf numFmtId="0" fontId="15" fillId="12" borderId="0" xfId="0" applyFont="1" applyFill="1" applyBorder="1" applyAlignment="1" applyProtection="1">
      <alignment vertical="top"/>
      <protection locked="0"/>
    </xf>
    <xf numFmtId="0" fontId="26" fillId="12" borderId="28" xfId="0" applyFont="1" applyFill="1" applyBorder="1" applyAlignment="1" applyProtection="1">
      <alignment horizontal="center" vertical="center" textRotation="90"/>
      <protection locked="0"/>
    </xf>
    <xf numFmtId="0" fontId="15" fillId="12" borderId="29" xfId="0" applyFont="1" applyFill="1" applyBorder="1" applyProtection="1">
      <protection locked="0"/>
    </xf>
    <xf numFmtId="0" fontId="26" fillId="12" borderId="26" xfId="0" applyFont="1" applyFill="1" applyBorder="1" applyAlignment="1" applyProtection="1">
      <alignment horizontal="center" vertical="center" textRotation="90"/>
      <protection locked="0"/>
    </xf>
    <xf numFmtId="0" fontId="34" fillId="12" borderId="0" xfId="0" applyFont="1" applyFill="1" applyBorder="1" applyProtection="1">
      <protection locked="0"/>
    </xf>
    <xf numFmtId="0" fontId="35" fillId="12" borderId="0" xfId="0" applyFont="1" applyFill="1" applyBorder="1" applyProtection="1">
      <protection locked="0"/>
    </xf>
    <xf numFmtId="0" fontId="15" fillId="12" borderId="0" xfId="0" applyFont="1" applyFill="1" applyBorder="1" applyAlignment="1" applyProtection="1">
      <alignment horizontal="right"/>
      <protection locked="0"/>
    </xf>
    <xf numFmtId="0" fontId="25" fillId="12" borderId="0" xfId="0" applyFont="1" applyFill="1" applyBorder="1" applyAlignment="1" applyProtection="1">
      <alignment horizontal="left" vertical="center"/>
      <protection locked="0"/>
    </xf>
    <xf numFmtId="0" fontId="26" fillId="12" borderId="27" xfId="0" applyFont="1" applyFill="1" applyBorder="1" applyAlignment="1" applyProtection="1">
      <alignment horizontal="center" vertical="center" textRotation="90"/>
      <protection locked="0"/>
    </xf>
    <xf numFmtId="0" fontId="15" fillId="12" borderId="25" xfId="0" applyFont="1" applyFill="1" applyBorder="1" applyProtection="1">
      <protection locked="0"/>
    </xf>
    <xf numFmtId="0" fontId="29" fillId="11" borderId="23" xfId="0" applyFont="1" applyFill="1" applyBorder="1" applyAlignment="1" applyProtection="1">
      <alignment vertical="center" textRotation="90" wrapText="1"/>
      <protection locked="0"/>
    </xf>
    <xf numFmtId="0" fontId="29" fillId="11" borderId="5" xfId="0" applyFont="1" applyFill="1" applyBorder="1" applyAlignment="1" applyProtection="1">
      <alignment vertical="center" textRotation="90" wrapText="1"/>
      <protection locked="0"/>
    </xf>
    <xf numFmtId="0" fontId="29" fillId="11" borderId="19" xfId="0" applyFont="1" applyFill="1" applyBorder="1" applyAlignment="1" applyProtection="1">
      <alignment vertical="center" textRotation="90" wrapText="1"/>
      <protection locked="0"/>
    </xf>
    <xf numFmtId="0" fontId="14" fillId="0" borderId="0" xfId="0" applyFont="1" applyAlignment="1" applyProtection="1">
      <alignment horizontal="left" vertical="top"/>
      <protection locked="0"/>
    </xf>
    <xf numFmtId="0" fontId="13" fillId="0" borderId="0" xfId="0" applyFont="1" applyProtection="1">
      <protection locked="0"/>
    </xf>
    <xf numFmtId="0" fontId="14" fillId="0" borderId="0" xfId="0" applyFont="1" applyProtection="1">
      <protection locked="0"/>
    </xf>
    <xf numFmtId="0" fontId="32" fillId="0" borderId="18" xfId="0" applyFont="1" applyBorder="1" applyAlignment="1" applyProtection="1">
      <alignment horizontal="left" vertical="center" wrapText="1"/>
    </xf>
    <xf numFmtId="0" fontId="32" fillId="0" borderId="18" xfId="0" applyFont="1" applyBorder="1" applyAlignment="1" applyProtection="1">
      <alignment horizontal="center" vertical="center" wrapText="1"/>
    </xf>
    <xf numFmtId="0" fontId="55" fillId="0" borderId="45" xfId="3"/>
    <xf numFmtId="0" fontId="62" fillId="0" borderId="18" xfId="0" applyFont="1" applyBorder="1"/>
    <xf numFmtId="0" fontId="0" fillId="9" borderId="18" xfId="0" applyFill="1" applyBorder="1"/>
    <xf numFmtId="0" fontId="0" fillId="0" borderId="6" xfId="0" applyBorder="1"/>
    <xf numFmtId="9" fontId="61" fillId="19" borderId="0" xfId="9" applyNumberFormat="1" applyFill="1" applyAlignment="1">
      <alignment horizontal="left"/>
    </xf>
    <xf numFmtId="0" fontId="57" fillId="17" borderId="50" xfId="5" applyBorder="1"/>
    <xf numFmtId="171" fontId="0" fillId="0" borderId="0" xfId="0" applyNumberFormat="1"/>
    <xf numFmtId="0" fontId="57" fillId="17" borderId="47" xfId="5"/>
    <xf numFmtId="9" fontId="0" fillId="0" borderId="0" xfId="0" applyNumberFormat="1" applyAlignment="1">
      <alignment horizontal="left"/>
    </xf>
    <xf numFmtId="0" fontId="57" fillId="17" borderId="0" xfId="5" applyBorder="1"/>
    <xf numFmtId="0" fontId="0" fillId="0" borderId="0" xfId="0" applyAlignment="1">
      <alignment horizontal="center"/>
    </xf>
    <xf numFmtId="0" fontId="62" fillId="0" borderId="0" xfId="0" applyFont="1"/>
    <xf numFmtId="44" fontId="57" fillId="17" borderId="47" xfId="2" applyFont="1" applyFill="1" applyBorder="1"/>
    <xf numFmtId="0" fontId="59" fillId="0" borderId="0" xfId="7"/>
    <xf numFmtId="9" fontId="62" fillId="0" borderId="0" xfId="0" applyNumberFormat="1" applyFont="1" applyAlignment="1">
      <alignment horizontal="left"/>
    </xf>
    <xf numFmtId="0" fontId="0" fillId="0" borderId="0" xfId="0" applyAlignment="1">
      <alignment horizontal="left"/>
    </xf>
    <xf numFmtId="0" fontId="66" fillId="17" borderId="0" xfId="5" applyFont="1" applyBorder="1"/>
    <xf numFmtId="0" fontId="56" fillId="15" borderId="0" xfId="4" applyFill="1" applyBorder="1"/>
    <xf numFmtId="0" fontId="56" fillId="0" borderId="0" xfId="4"/>
    <xf numFmtId="0" fontId="56" fillId="9" borderId="0" xfId="4" applyFill="1" applyBorder="1"/>
    <xf numFmtId="0" fontId="56" fillId="0" borderId="0" xfId="4" applyAlignment="1">
      <alignment horizontal="left"/>
    </xf>
    <xf numFmtId="16" fontId="56" fillId="0" borderId="0" xfId="4" applyNumberFormat="1"/>
    <xf numFmtId="14" fontId="56" fillId="0" borderId="0" xfId="4" applyNumberFormat="1" applyAlignment="1">
      <alignment horizontal="left"/>
    </xf>
    <xf numFmtId="172" fontId="56" fillId="0" borderId="0" xfId="4" applyNumberFormat="1" applyAlignment="1">
      <alignment horizontal="left"/>
    </xf>
    <xf numFmtId="0" fontId="56" fillId="0" borderId="0" xfId="4" applyAlignment="1">
      <alignment wrapText="1"/>
    </xf>
    <xf numFmtId="0" fontId="0" fillId="0" borderId="0" xfId="0" applyFill="1"/>
    <xf numFmtId="49" fontId="0" fillId="0" borderId="0" xfId="0" applyNumberFormat="1" applyAlignment="1">
      <alignment horizontal="left"/>
    </xf>
    <xf numFmtId="0" fontId="67" fillId="2" borderId="0" xfId="0" quotePrefix="1" applyFont="1" applyFill="1" applyBorder="1" applyAlignment="1" applyProtection="1">
      <alignment horizontal="left" vertical="center" indent="1"/>
    </xf>
    <xf numFmtId="0" fontId="57" fillId="0" borderId="0" xfId="5" applyFill="1" applyBorder="1"/>
    <xf numFmtId="44" fontId="57" fillId="0" borderId="0" xfId="2" applyFont="1" applyFill="1" applyBorder="1"/>
    <xf numFmtId="0" fontId="55" fillId="0" borderId="45" xfId="3" applyFill="1"/>
    <xf numFmtId="0" fontId="69" fillId="9" borderId="0" xfId="0" applyFont="1" applyFill="1"/>
    <xf numFmtId="0" fontId="55" fillId="9" borderId="0" xfId="3" applyFill="1" applyBorder="1"/>
    <xf numFmtId="44" fontId="60" fillId="17" borderId="53" xfId="8" applyNumberFormat="1" applyFill="1" applyBorder="1"/>
    <xf numFmtId="0" fontId="60" fillId="17" borderId="54" xfId="8" applyFill="1" applyBorder="1"/>
    <xf numFmtId="0" fontId="60" fillId="17" borderId="55" xfId="8" applyFill="1" applyBorder="1"/>
    <xf numFmtId="0" fontId="60" fillId="17" borderId="56" xfId="8" applyFill="1" applyBorder="1"/>
    <xf numFmtId="0" fontId="62" fillId="0" borderId="0" xfId="0" applyFont="1" applyFill="1"/>
    <xf numFmtId="0" fontId="69" fillId="0" borderId="0" xfId="0" applyFont="1" applyFill="1"/>
    <xf numFmtId="0" fontId="57" fillId="0" borderId="0" xfId="5" applyFill="1" applyBorder="1" applyAlignment="1">
      <alignment wrapText="1"/>
    </xf>
    <xf numFmtId="171" fontId="0" fillId="0" borderId="0" xfId="0" applyNumberFormat="1" applyFill="1"/>
    <xf numFmtId="0" fontId="60" fillId="0" borderId="0" xfId="0" applyNumberFormat="1" applyFont="1" applyFill="1"/>
    <xf numFmtId="9" fontId="62" fillId="0" borderId="0" xfId="0" applyNumberFormat="1" applyFont="1" applyFill="1" applyAlignment="1">
      <alignment horizontal="left"/>
    </xf>
    <xf numFmtId="0" fontId="56" fillId="0" borderId="0" xfId="4" applyFill="1" applyAlignment="1">
      <alignment horizontal="left"/>
    </xf>
    <xf numFmtId="14" fontId="56" fillId="0" borderId="0" xfId="4" applyNumberFormat="1" applyFill="1" applyAlignment="1">
      <alignment horizontal="left"/>
    </xf>
    <xf numFmtId="0" fontId="0" fillId="0" borderId="0" xfId="0" applyFill="1" applyAlignment="1">
      <alignment horizontal="left"/>
    </xf>
    <xf numFmtId="0" fontId="60" fillId="0" borderId="52" xfId="8" applyNumberFormat="1" applyBorder="1" applyAlignment="1">
      <alignment horizontal="center"/>
    </xf>
    <xf numFmtId="0" fontId="0" fillId="6" borderId="18" xfId="0" applyFill="1" applyBorder="1" applyAlignment="1">
      <alignment horizontal="left"/>
    </xf>
    <xf numFmtId="0" fontId="70" fillId="6" borderId="18" xfId="0" applyFont="1" applyFill="1" applyBorder="1"/>
    <xf numFmtId="0" fontId="70" fillId="6" borderId="18" xfId="6" applyFont="1" applyFill="1" applyBorder="1" applyAlignment="1">
      <alignment wrapText="1"/>
    </xf>
    <xf numFmtId="0" fontId="17" fillId="20" borderId="18" xfId="0" applyFont="1" applyFill="1" applyBorder="1" applyAlignment="1" applyProtection="1">
      <alignment horizontal="right" vertical="top" wrapText="1"/>
      <protection locked="0"/>
    </xf>
    <xf numFmtId="165" fontId="60" fillId="20" borderId="51" xfId="8" applyNumberFormat="1" applyFill="1" applyBorder="1"/>
    <xf numFmtId="165" fontId="60" fillId="20" borderId="52" xfId="8" applyNumberFormat="1" applyFill="1" applyBorder="1"/>
    <xf numFmtId="165" fontId="60" fillId="20" borderId="52" xfId="8" applyNumberFormat="1" applyFill="1" applyBorder="1" applyAlignment="1">
      <alignment vertical="top" wrapText="1"/>
    </xf>
    <xf numFmtId="0" fontId="68" fillId="0" borderId="0" xfId="3" applyFont="1" applyFill="1" applyBorder="1" applyAlignment="1">
      <alignment horizontal="right"/>
    </xf>
    <xf numFmtId="0" fontId="55" fillId="20" borderId="0" xfId="3" applyNumberFormat="1" applyFill="1" applyBorder="1"/>
    <xf numFmtId="0" fontId="71" fillId="2" borderId="0" xfId="3" applyNumberFormat="1" applyFont="1" applyFill="1" applyBorder="1"/>
    <xf numFmtId="44" fontId="63" fillId="9" borderId="18" xfId="2" applyFont="1" applyFill="1" applyBorder="1" applyAlignment="1" applyProtection="1">
      <alignment horizontal="right" vertical="top" wrapText="1"/>
      <protection locked="0"/>
    </xf>
    <xf numFmtId="0" fontId="57" fillId="9" borderId="49" xfId="5" applyFill="1" applyBorder="1" applyAlignment="1">
      <alignment wrapText="1"/>
    </xf>
    <xf numFmtId="0" fontId="25" fillId="0" borderId="0" xfId="0" applyFont="1"/>
    <xf numFmtId="0" fontId="11" fillId="21" borderId="12" xfId="0" applyFont="1" applyFill="1" applyBorder="1" applyAlignment="1" applyProtection="1">
      <alignment horizontal="right"/>
    </xf>
    <xf numFmtId="0" fontId="16" fillId="22" borderId="0" xfId="0" applyFont="1" applyFill="1" applyBorder="1" applyProtection="1">
      <protection locked="0"/>
    </xf>
    <xf numFmtId="0" fontId="40" fillId="0" borderId="0" xfId="0" applyFont="1" applyFill="1" applyBorder="1" applyAlignment="1" applyProtection="1">
      <alignment horizontal="center" vertical="top"/>
      <protection locked="0"/>
    </xf>
    <xf numFmtId="168" fontId="11" fillId="0" borderId="0" xfId="0" applyNumberFormat="1" applyFont="1" applyFill="1" applyBorder="1" applyAlignment="1" applyProtection="1">
      <alignment horizontal="left" vertical="top"/>
      <protection locked="0"/>
    </xf>
    <xf numFmtId="0" fontId="11" fillId="8" borderId="20"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protection locked="0"/>
    </xf>
    <xf numFmtId="0" fontId="16" fillId="0" borderId="0" xfId="0" applyFont="1" applyFill="1" applyBorder="1" applyAlignment="1" applyProtection="1">
      <alignment horizontal="left" vertical="center"/>
      <protection locked="0"/>
    </xf>
    <xf numFmtId="0" fontId="23" fillId="0" borderId="0" xfId="0" applyFont="1" applyAlignment="1">
      <alignment horizontal="left"/>
    </xf>
    <xf numFmtId="0" fontId="11" fillId="0" borderId="0" xfId="0" applyFont="1" applyFill="1" applyBorder="1" applyAlignment="1" applyProtection="1">
      <alignment horizontal="left"/>
      <protection locked="0"/>
    </xf>
    <xf numFmtId="168" fontId="11" fillId="0" borderId="0" xfId="0" applyNumberFormat="1" applyFont="1" applyFill="1" applyBorder="1" applyAlignment="1" applyProtection="1">
      <alignment horizontal="left"/>
      <protection locked="0"/>
    </xf>
    <xf numFmtId="173" fontId="11" fillId="0" borderId="0" xfId="0" applyNumberFormat="1" applyFont="1" applyBorder="1" applyAlignment="1" applyProtection="1">
      <alignment horizontal="left" wrapText="1"/>
    </xf>
    <xf numFmtId="0" fontId="11" fillId="0" borderId="0" xfId="0" quotePrefix="1" applyFont="1" applyFill="1" applyBorder="1" applyAlignment="1" applyProtection="1">
      <alignment horizontal="left"/>
      <protection locked="0"/>
    </xf>
    <xf numFmtId="0" fontId="22" fillId="6" borderId="0" xfId="0" applyFont="1" applyFill="1" applyAlignment="1">
      <alignment wrapText="1"/>
    </xf>
    <xf numFmtId="0" fontId="40" fillId="0" borderId="0" xfId="0" applyFont="1" applyFill="1" applyBorder="1" applyAlignment="1" applyProtection="1">
      <alignment horizontal="center" vertical="top" wrapText="1"/>
      <protection locked="0"/>
    </xf>
    <xf numFmtId="0" fontId="11" fillId="0" borderId="0" xfId="0" applyFont="1" applyFill="1" applyBorder="1" applyAlignment="1" applyProtection="1">
      <alignment horizontal="left" wrapText="1"/>
      <protection locked="0"/>
    </xf>
    <xf numFmtId="0" fontId="32" fillId="0" borderId="0" xfId="0" applyFont="1" applyAlignment="1">
      <alignment wrapText="1"/>
    </xf>
    <xf numFmtId="168" fontId="11" fillId="0" borderId="0" xfId="0" applyNumberFormat="1" applyFont="1" applyFill="1" applyBorder="1" applyAlignment="1" applyProtection="1">
      <alignment horizontal="left" vertical="top" wrapText="1"/>
      <protection locked="0"/>
    </xf>
    <xf numFmtId="0" fontId="0" fillId="0" borderId="0" xfId="0" applyAlignment="1">
      <alignment wrapText="1"/>
    </xf>
    <xf numFmtId="0" fontId="16" fillId="2" borderId="0" xfId="0" applyFont="1" applyFill="1" applyBorder="1" applyAlignment="1" applyProtection="1"/>
    <xf numFmtId="167" fontId="11" fillId="5" borderId="57" xfId="0" applyNumberFormat="1" applyFont="1" applyFill="1" applyBorder="1" applyAlignment="1" applyProtection="1">
      <alignment horizontal="left" vertical="top" wrapText="1"/>
      <protection locked="0"/>
    </xf>
    <xf numFmtId="9" fontId="11" fillId="5" borderId="36" xfId="0" applyNumberFormat="1" applyFont="1" applyFill="1" applyBorder="1" applyAlignment="1" applyProtection="1">
      <alignment horizontal="left" vertical="top" wrapText="1"/>
      <protection locked="0"/>
    </xf>
    <xf numFmtId="49" fontId="16" fillId="5" borderId="57" xfId="0" applyNumberFormat="1" applyFont="1" applyFill="1" applyBorder="1" applyAlignment="1" applyProtection="1">
      <alignment horizontal="left" vertical="top" wrapText="1"/>
      <protection locked="0"/>
    </xf>
    <xf numFmtId="167" fontId="11" fillId="5" borderId="36" xfId="0" applyNumberFormat="1" applyFont="1" applyFill="1" applyBorder="1" applyAlignment="1" applyProtection="1">
      <alignment horizontal="left" vertical="top" wrapText="1"/>
      <protection locked="0"/>
    </xf>
    <xf numFmtId="170" fontId="16" fillId="5" borderId="62" xfId="0" applyNumberFormat="1" applyFont="1" applyFill="1" applyBorder="1" applyAlignment="1" applyProtection="1">
      <alignment horizontal="left" vertical="top" wrapText="1"/>
      <protection locked="0"/>
    </xf>
    <xf numFmtId="174" fontId="11" fillId="5" borderId="35" xfId="0" applyNumberFormat="1" applyFont="1" applyFill="1" applyBorder="1" applyAlignment="1" applyProtection="1">
      <alignment horizontal="left" vertical="top" wrapText="1"/>
      <protection locked="0"/>
    </xf>
    <xf numFmtId="0" fontId="24" fillId="2" borderId="0" xfId="0" applyFont="1" applyFill="1" applyBorder="1" applyProtection="1">
      <protection locked="0"/>
    </xf>
    <xf numFmtId="0" fontId="11" fillId="9" borderId="18" xfId="0" applyNumberFormat="1" applyFont="1" applyFill="1" applyBorder="1" applyAlignment="1" applyProtection="1">
      <alignment horizontal="left" vertical="top" wrapText="1"/>
      <protection locked="0"/>
    </xf>
    <xf numFmtId="0" fontId="0" fillId="0" borderId="62" xfId="0" applyBorder="1" applyAlignment="1">
      <alignment vertical="top"/>
    </xf>
    <xf numFmtId="0" fontId="13" fillId="3" borderId="14" xfId="0" applyFont="1" applyFill="1" applyBorder="1" applyAlignment="1" applyProtection="1">
      <alignment horizontal="left" vertical="top"/>
    </xf>
    <xf numFmtId="0" fontId="20" fillId="3" borderId="14" xfId="0" applyFont="1" applyFill="1" applyBorder="1" applyAlignment="1" applyProtection="1">
      <alignment horizontal="left" vertical="top"/>
    </xf>
    <xf numFmtId="0" fontId="20" fillId="3" borderId="14" xfId="0" applyFont="1" applyFill="1" applyBorder="1" applyAlignment="1" applyProtection="1">
      <alignment horizontal="left" vertical="top"/>
      <protection locked="0"/>
    </xf>
    <xf numFmtId="164" fontId="11" fillId="5" borderId="35" xfId="0" applyNumberFormat="1" applyFont="1" applyFill="1" applyBorder="1" applyAlignment="1" applyProtection="1">
      <alignment horizontal="left" vertical="top" wrapText="1"/>
      <protection locked="0"/>
    </xf>
    <xf numFmtId="0" fontId="21" fillId="0" borderId="0" xfId="0" applyFont="1" applyAlignment="1">
      <alignment horizontal="left"/>
    </xf>
    <xf numFmtId="0" fontId="15" fillId="2" borderId="0" xfId="0" applyFont="1" applyFill="1" applyBorder="1" applyAlignment="1" applyProtection="1"/>
    <xf numFmtId="0" fontId="16" fillId="2" borderId="0" xfId="0" applyFont="1" applyFill="1" applyBorder="1" applyAlignment="1" applyProtection="1">
      <alignment horizontal="left"/>
      <protection locked="0"/>
    </xf>
    <xf numFmtId="49" fontId="16" fillId="0" borderId="0" xfId="0" applyNumberFormat="1" applyFont="1" applyFill="1" applyBorder="1" applyAlignment="1" applyProtection="1">
      <alignment vertical="center"/>
      <protection locked="0"/>
    </xf>
    <xf numFmtId="0" fontId="16" fillId="0" borderId="7" xfId="0" applyFont="1" applyBorder="1" applyAlignment="1" applyProtection="1">
      <alignment vertical="center"/>
      <protection locked="0"/>
    </xf>
    <xf numFmtId="0" fontId="16" fillId="0" borderId="0" xfId="0" applyFont="1" applyAlignment="1" applyProtection="1">
      <alignment vertical="center"/>
      <protection locked="0"/>
    </xf>
    <xf numFmtId="0" fontId="9" fillId="0" borderId="0" xfId="1" applyFill="1" applyBorder="1" applyAlignment="1" applyProtection="1">
      <alignment vertical="center"/>
      <protection locked="0"/>
    </xf>
    <xf numFmtId="0" fontId="15" fillId="0" borderId="7" xfId="0" applyFont="1" applyBorder="1" applyAlignment="1" applyProtection="1">
      <alignment vertical="center"/>
      <protection locked="0"/>
    </xf>
    <xf numFmtId="0" fontId="15" fillId="0" borderId="21" xfId="0" applyFont="1" applyBorder="1" applyAlignment="1" applyProtection="1">
      <alignment vertical="center"/>
      <protection locked="0"/>
    </xf>
    <xf numFmtId="167" fontId="11" fillId="0" borderId="0" xfId="0" applyNumberFormat="1" applyFont="1" applyProtection="1"/>
    <xf numFmtId="0" fontId="15" fillId="0" borderId="4" xfId="0" applyFont="1" applyBorder="1" applyAlignment="1" applyProtection="1">
      <alignment horizontal="left" vertical="center"/>
      <protection locked="0"/>
    </xf>
    <xf numFmtId="0" fontId="9" fillId="0" borderId="0" xfId="1"/>
    <xf numFmtId="0" fontId="21" fillId="0" borderId="0" xfId="0" applyFont="1" applyFill="1"/>
    <xf numFmtId="0" fontId="21" fillId="23" borderId="0" xfId="0" applyFont="1" applyFill="1"/>
    <xf numFmtId="0" fontId="0" fillId="0" borderId="0" xfId="0" applyFont="1" applyAlignment="1">
      <alignment wrapText="1"/>
    </xf>
    <xf numFmtId="0" fontId="0" fillId="0" borderId="0" xfId="0" applyFont="1" applyAlignment="1">
      <alignment vertical="center"/>
    </xf>
    <xf numFmtId="0" fontId="60" fillId="0" borderId="0" xfId="0" applyFont="1" applyAlignment="1">
      <alignment horizontal="left" vertical="center" indent="1"/>
    </xf>
    <xf numFmtId="0" fontId="81" fillId="0" borderId="0" xfId="0" applyFont="1" applyAlignment="1">
      <alignment horizontal="left" vertical="center" indent="1"/>
    </xf>
    <xf numFmtId="0" fontId="0" fillId="0" borderId="0" xfId="0" applyFont="1" applyAlignment="1">
      <alignment horizontal="left" vertical="center" indent="2"/>
    </xf>
    <xf numFmtId="0" fontId="80" fillId="0" borderId="0" xfId="0" applyFont="1" applyAlignment="1">
      <alignment horizontal="left" vertical="center" indent="2"/>
    </xf>
    <xf numFmtId="0" fontId="72" fillId="0" borderId="0" xfId="0" applyFont="1" applyAlignment="1">
      <alignment vertical="center"/>
    </xf>
    <xf numFmtId="0" fontId="26" fillId="8" borderId="0" xfId="0" applyFont="1" applyFill="1" applyBorder="1" applyAlignment="1">
      <alignment horizontal="center" vertical="center" textRotation="90"/>
    </xf>
    <xf numFmtId="0" fontId="62" fillId="0" borderId="59" xfId="0" applyFont="1" applyBorder="1" applyAlignment="1">
      <alignment horizontal="center" wrapText="1"/>
    </xf>
    <xf numFmtId="0" fontId="60" fillId="0" borderId="60" xfId="0" applyFont="1" applyBorder="1" applyAlignment="1">
      <alignment horizontal="center" vertical="center" wrapText="1"/>
    </xf>
    <xf numFmtId="0" fontId="9" fillId="0" borderId="60" xfId="1" applyBorder="1" applyAlignment="1">
      <alignment horizontal="center" vertical="center" wrapText="1"/>
    </xf>
    <xf numFmtId="0" fontId="60" fillId="0" borderId="60" xfId="0" applyFont="1" applyBorder="1" applyAlignment="1">
      <alignment vertical="center" wrapText="1"/>
    </xf>
    <xf numFmtId="0" fontId="0" fillId="0" borderId="60" xfId="0" applyFont="1" applyBorder="1" applyAlignment="1">
      <alignment horizontal="left" vertical="center" wrapText="1" indent="1"/>
    </xf>
    <xf numFmtId="0" fontId="0" fillId="0" borderId="60" xfId="0" applyFont="1" applyBorder="1" applyAlignment="1">
      <alignment horizontal="left" vertical="center" indent="1"/>
    </xf>
    <xf numFmtId="0" fontId="60" fillId="0" borderId="60" xfId="0" applyFont="1" applyBorder="1" applyAlignment="1">
      <alignment horizontal="left" vertical="center" indent="1"/>
    </xf>
    <xf numFmtId="0" fontId="0" fillId="0" borderId="60" xfId="0" applyFont="1" applyBorder="1" applyAlignment="1">
      <alignment horizontal="left" vertical="center" indent="2"/>
    </xf>
    <xf numFmtId="0" fontId="0" fillId="0" borderId="60" xfId="0" applyFont="1" applyBorder="1" applyAlignment="1">
      <alignment horizontal="left" vertical="center" wrapText="1" indent="2"/>
    </xf>
    <xf numFmtId="0" fontId="31" fillId="0" borderId="60" xfId="0" applyFont="1" applyBorder="1" applyAlignment="1">
      <alignment horizontal="left" vertical="center" indent="2"/>
    </xf>
    <xf numFmtId="0" fontId="79" fillId="0" borderId="60" xfId="0" applyFont="1" applyBorder="1" applyAlignment="1">
      <alignment vertical="center" wrapText="1"/>
    </xf>
    <xf numFmtId="0" fontId="0" fillId="0" borderId="60" xfId="0" applyFont="1" applyBorder="1" applyAlignment="1">
      <alignment vertical="center" wrapText="1"/>
    </xf>
    <xf numFmtId="0" fontId="82" fillId="0" borderId="60" xfId="0" applyFont="1" applyBorder="1" applyAlignment="1">
      <alignment vertical="center"/>
    </xf>
    <xf numFmtId="0" fontId="3" fillId="0" borderId="60" xfId="0" applyFont="1" applyBorder="1" applyAlignment="1">
      <alignment vertical="center"/>
    </xf>
    <xf numFmtId="0" fontId="43" fillId="0" borderId="60" xfId="0" applyFont="1" applyBorder="1" applyAlignment="1">
      <alignment vertical="center" wrapText="1"/>
    </xf>
    <xf numFmtId="0" fontId="31" fillId="0" borderId="60" xfId="0" applyFont="1" applyBorder="1" applyAlignment="1">
      <alignment horizontal="left" vertical="center" wrapText="1"/>
    </xf>
    <xf numFmtId="0" fontId="0" fillId="0" borderId="60" xfId="0" applyFont="1" applyBorder="1" applyAlignment="1">
      <alignment horizontal="left" vertical="center" wrapText="1"/>
    </xf>
    <xf numFmtId="0" fontId="80" fillId="0" borderId="60" xfId="0" applyFont="1" applyBorder="1" applyAlignment="1">
      <alignment horizontal="left" vertical="center" wrapText="1"/>
    </xf>
    <xf numFmtId="0" fontId="60" fillId="0" borderId="60" xfId="0" applyFont="1" applyBorder="1" applyAlignment="1">
      <alignment horizontal="left" vertical="center" wrapText="1"/>
    </xf>
    <xf numFmtId="0" fontId="62" fillId="0" borderId="60" xfId="0" applyFont="1" applyBorder="1" applyAlignment="1">
      <alignment vertical="center" wrapText="1"/>
    </xf>
    <xf numFmtId="0" fontId="85" fillId="0" borderId="60" xfId="0" applyFont="1" applyBorder="1" applyAlignment="1">
      <alignment vertical="center" wrapText="1"/>
    </xf>
    <xf numFmtId="0" fontId="87" fillId="0" borderId="60" xfId="0" applyFont="1" applyBorder="1" applyAlignment="1">
      <alignment vertical="center" wrapText="1"/>
    </xf>
    <xf numFmtId="0" fontId="88" fillId="0" borderId="60" xfId="0" applyFont="1" applyBorder="1" applyAlignment="1">
      <alignment vertical="center"/>
    </xf>
    <xf numFmtId="0" fontId="62" fillId="0" borderId="60" xfId="0" applyFont="1" applyBorder="1" applyAlignment="1">
      <alignment vertical="center"/>
    </xf>
    <xf numFmtId="0" fontId="60" fillId="0" borderId="60" xfId="0" applyFont="1" applyFill="1" applyBorder="1" applyAlignment="1">
      <alignment vertical="center"/>
    </xf>
    <xf numFmtId="0" fontId="62" fillId="0" borderId="60" xfId="0" applyFont="1" applyFill="1" applyBorder="1" applyAlignment="1">
      <alignment vertical="center"/>
    </xf>
    <xf numFmtId="0" fontId="60" fillId="20" borderId="24" xfId="0" applyFont="1" applyFill="1" applyBorder="1" applyAlignment="1">
      <alignment vertical="center"/>
    </xf>
    <xf numFmtId="0" fontId="13" fillId="24" borderId="24" xfId="0" applyFont="1" applyFill="1" applyBorder="1" applyAlignment="1">
      <alignment horizontal="center" vertical="center"/>
    </xf>
    <xf numFmtId="0" fontId="0" fillId="0" borderId="59" xfId="0" applyBorder="1" applyAlignment="1">
      <alignment horizontal="center" vertical="top"/>
    </xf>
    <xf numFmtId="0" fontId="60" fillId="0" borderId="60" xfId="0" applyFont="1" applyBorder="1" applyAlignment="1">
      <alignment horizontal="right"/>
    </xf>
    <xf numFmtId="0" fontId="60" fillId="0" borderId="61" xfId="0" applyFont="1" applyBorder="1" applyAlignment="1">
      <alignment horizontal="right"/>
    </xf>
    <xf numFmtId="0" fontId="14" fillId="3" borderId="0" xfId="0" applyFont="1" applyFill="1" applyBorder="1" applyProtection="1"/>
    <xf numFmtId="0" fontId="14" fillId="3" borderId="0" xfId="0" applyFont="1" applyFill="1" applyBorder="1" applyAlignment="1" applyProtection="1">
      <alignment horizontal="center" vertical="center"/>
    </xf>
    <xf numFmtId="0" fontId="75" fillId="3" borderId="0" xfId="0" applyFont="1" applyFill="1" applyBorder="1" applyProtection="1"/>
    <xf numFmtId="0" fontId="13" fillId="3" borderId="0" xfId="0" applyFont="1" applyFill="1" applyBorder="1" applyAlignment="1" applyProtection="1">
      <alignment horizontal="left" vertical="top"/>
    </xf>
    <xf numFmtId="0" fontId="20" fillId="3" borderId="0" xfId="0" applyFont="1" applyFill="1" applyBorder="1" applyAlignment="1" applyProtection="1">
      <alignment horizontal="left" vertical="top"/>
      <protection locked="0"/>
    </xf>
    <xf numFmtId="0" fontId="12" fillId="3" borderId="0" xfId="0" applyFont="1" applyFill="1" applyBorder="1" applyAlignment="1" applyProtection="1">
      <alignment horizontal="left" vertical="top"/>
      <protection locked="0"/>
    </xf>
    <xf numFmtId="0" fontId="13" fillId="3" borderId="13" xfId="0" applyFont="1" applyFill="1" applyBorder="1" applyProtection="1"/>
    <xf numFmtId="0" fontId="0" fillId="0" borderId="60" xfId="0" applyFont="1" applyBorder="1" applyAlignment="1">
      <alignment horizontal="left" vertical="top" wrapText="1"/>
    </xf>
    <xf numFmtId="0" fontId="90" fillId="10" borderId="5" xfId="0" applyFont="1" applyFill="1" applyBorder="1" applyProtection="1">
      <protection locked="0"/>
    </xf>
    <xf numFmtId="0" fontId="92" fillId="3" borderId="0" xfId="1" applyFont="1" applyFill="1" applyBorder="1" applyAlignment="1" applyProtection="1">
      <alignment horizontal="left"/>
    </xf>
    <xf numFmtId="0" fontId="60" fillId="8" borderId="0" xfId="0" applyFont="1" applyFill="1" applyBorder="1" applyProtection="1"/>
    <xf numFmtId="0" fontId="14" fillId="8" borderId="0" xfId="0" applyFont="1" applyFill="1" applyProtection="1"/>
    <xf numFmtId="0" fontId="9" fillId="8" borderId="0" xfId="1" applyFill="1" applyBorder="1" applyProtection="1"/>
    <xf numFmtId="0" fontId="93" fillId="11" borderId="5" xfId="0" applyFont="1" applyFill="1" applyBorder="1" applyAlignment="1" applyProtection="1">
      <protection locked="0"/>
    </xf>
    <xf numFmtId="0" fontId="91" fillId="25" borderId="61" xfId="0" applyFont="1" applyFill="1" applyBorder="1" applyAlignment="1">
      <alignment wrapText="1"/>
    </xf>
    <xf numFmtId="14" fontId="11" fillId="5" borderId="35" xfId="0" applyNumberFormat="1" applyFont="1" applyFill="1" applyBorder="1" applyAlignment="1" applyProtection="1">
      <alignment horizontal="left" vertical="top" wrapText="1"/>
      <protection locked="0"/>
    </xf>
    <xf numFmtId="175" fontId="11" fillId="5" borderId="35" xfId="0" applyNumberFormat="1" applyFont="1" applyFill="1" applyBorder="1" applyAlignment="1" applyProtection="1">
      <alignment horizontal="left" vertical="top" wrapText="1"/>
      <protection locked="0"/>
    </xf>
    <xf numFmtId="167" fontId="11" fillId="9" borderId="18" xfId="0" applyNumberFormat="1" applyFont="1" applyFill="1" applyBorder="1" applyAlignment="1" applyProtection="1">
      <alignment horizontal="left" vertical="top" wrapText="1"/>
    </xf>
    <xf numFmtId="0" fontId="11" fillId="9" borderId="18" xfId="0" applyNumberFormat="1" applyFont="1" applyFill="1" applyBorder="1" applyAlignment="1" applyProtection="1">
      <alignment horizontal="left" vertical="top" wrapText="1"/>
    </xf>
    <xf numFmtId="0" fontId="15" fillId="5" borderId="37" xfId="0" applyFont="1" applyFill="1" applyBorder="1" applyAlignment="1" applyProtection="1">
      <alignment wrapText="1"/>
      <protection locked="0"/>
    </xf>
    <xf numFmtId="0" fontId="15" fillId="5" borderId="38" xfId="0" applyFont="1" applyFill="1" applyBorder="1" applyAlignment="1" applyProtection="1">
      <alignment wrapText="1"/>
      <protection locked="0"/>
    </xf>
    <xf numFmtId="0" fontId="15" fillId="5" borderId="39" xfId="0" applyFont="1" applyFill="1" applyBorder="1" applyAlignment="1" applyProtection="1">
      <alignment wrapText="1"/>
      <protection locked="0"/>
    </xf>
    <xf numFmtId="0" fontId="15" fillId="5" borderId="40" xfId="0" applyFont="1" applyFill="1" applyBorder="1" applyAlignment="1" applyProtection="1">
      <alignment wrapText="1"/>
      <protection locked="0"/>
    </xf>
    <xf numFmtId="0" fontId="15" fillId="5" borderId="0" xfId="0" applyFont="1" applyFill="1" applyBorder="1" applyAlignment="1" applyProtection="1">
      <alignment wrapText="1"/>
      <protection locked="0"/>
    </xf>
    <xf numFmtId="0" fontId="15" fillId="5" borderId="41" xfId="0" applyFont="1" applyFill="1" applyBorder="1" applyAlignment="1" applyProtection="1">
      <alignment wrapText="1"/>
      <protection locked="0"/>
    </xf>
    <xf numFmtId="0" fontId="15" fillId="5" borderId="42" xfId="0" applyFont="1" applyFill="1" applyBorder="1" applyAlignment="1" applyProtection="1">
      <alignment wrapText="1"/>
      <protection locked="0"/>
    </xf>
    <xf numFmtId="0" fontId="15" fillId="5" borderId="43" xfId="0" applyFont="1" applyFill="1" applyBorder="1" applyAlignment="1" applyProtection="1">
      <alignment wrapText="1"/>
      <protection locked="0"/>
    </xf>
    <xf numFmtId="0" fontId="15" fillId="5" borderId="44" xfId="0" applyFont="1" applyFill="1" applyBorder="1" applyAlignment="1" applyProtection="1">
      <alignment wrapText="1"/>
      <protection locked="0"/>
    </xf>
    <xf numFmtId="169" fontId="16" fillId="5" borderId="24" xfId="0" applyNumberFormat="1" applyFont="1" applyFill="1" applyBorder="1" applyAlignment="1" applyProtection="1">
      <alignment horizontal="center" vertical="center" wrapText="1"/>
      <protection locked="0"/>
    </xf>
    <xf numFmtId="0" fontId="25" fillId="5" borderId="10" xfId="0" applyFont="1" applyFill="1" applyBorder="1" applyAlignment="1" applyProtection="1">
      <alignment wrapText="1"/>
      <protection locked="0"/>
    </xf>
    <xf numFmtId="0" fontId="25" fillId="5" borderId="11" xfId="0" applyFont="1" applyFill="1" applyBorder="1" applyAlignment="1" applyProtection="1">
      <alignment wrapText="1"/>
      <protection locked="0"/>
    </xf>
    <xf numFmtId="0" fontId="25" fillId="5" borderId="13" xfId="0" applyFont="1" applyFill="1" applyBorder="1" applyAlignment="1" applyProtection="1">
      <alignment wrapText="1"/>
      <protection locked="0"/>
    </xf>
    <xf numFmtId="0" fontId="25" fillId="5" borderId="12" xfId="0" applyFont="1" applyFill="1" applyBorder="1" applyAlignment="1" applyProtection="1">
      <alignment wrapText="1"/>
      <protection locked="0"/>
    </xf>
    <xf numFmtId="0" fontId="25" fillId="5" borderId="16" xfId="0" applyFont="1" applyFill="1" applyBorder="1" applyAlignment="1" applyProtection="1">
      <alignment wrapText="1"/>
      <protection locked="0"/>
    </xf>
    <xf numFmtId="0" fontId="25" fillId="5" borderId="15" xfId="0" applyFont="1" applyFill="1" applyBorder="1" applyAlignment="1" applyProtection="1">
      <alignment wrapText="1"/>
      <protection locked="0"/>
    </xf>
    <xf numFmtId="0" fontId="11" fillId="7" borderId="36" xfId="0" applyFont="1" applyFill="1" applyBorder="1" applyAlignment="1" applyProtection="1">
      <alignment horizontal="left" vertical="top" wrapText="1"/>
    </xf>
    <xf numFmtId="0" fontId="16" fillId="0" borderId="21" xfId="0"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16" fillId="0" borderId="22" xfId="0" applyFont="1" applyFill="1" applyBorder="1" applyAlignment="1" applyProtection="1">
      <alignment vertical="center" wrapText="1"/>
      <protection locked="0"/>
    </xf>
    <xf numFmtId="0" fontId="16" fillId="0" borderId="7"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16" fillId="0" borderId="23" xfId="0" applyFont="1" applyFill="1" applyBorder="1" applyAlignment="1" applyProtection="1">
      <alignment vertical="center" wrapText="1"/>
      <protection locked="0"/>
    </xf>
    <xf numFmtId="0" fontId="16" fillId="0" borderId="5"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9" fillId="0" borderId="0" xfId="1" applyNumberFormat="1" applyFill="1" applyBorder="1" applyAlignment="1" applyProtection="1">
      <alignment vertical="center"/>
      <protection locked="0"/>
    </xf>
    <xf numFmtId="0" fontId="16" fillId="0" borderId="7" xfId="0" applyNumberFormat="1" applyFont="1" applyBorder="1" applyAlignment="1" applyProtection="1">
      <alignment vertical="center"/>
      <protection locked="0"/>
    </xf>
    <xf numFmtId="0" fontId="16" fillId="0" borderId="7" xfId="0" applyNumberFormat="1" applyFont="1" applyFill="1" applyBorder="1" applyAlignment="1" applyProtection="1">
      <alignment vertical="center"/>
      <protection locked="0"/>
    </xf>
    <xf numFmtId="0" fontId="11" fillId="21" borderId="13" xfId="0" applyFont="1" applyFill="1" applyBorder="1" applyProtection="1"/>
    <xf numFmtId="0" fontId="11" fillId="21" borderId="12" xfId="0" applyFont="1" applyFill="1" applyBorder="1" applyProtection="1"/>
    <xf numFmtId="0" fontId="14" fillId="21" borderId="0" xfId="0" applyFont="1" applyFill="1" applyBorder="1" applyProtection="1"/>
    <xf numFmtId="0" fontId="17" fillId="21" borderId="0" xfId="0" applyFont="1" applyFill="1" applyBorder="1" applyAlignment="1" applyProtection="1">
      <alignment horizontal="center" vertical="center"/>
    </xf>
    <xf numFmtId="0" fontId="17" fillId="21" borderId="0" xfId="0" applyFont="1" applyFill="1" applyBorder="1" applyProtection="1"/>
    <xf numFmtId="0" fontId="11" fillId="21" borderId="0" xfId="0" applyFont="1" applyFill="1" applyBorder="1" applyProtection="1"/>
    <xf numFmtId="0" fontId="11" fillId="21" borderId="0" xfId="0" applyFont="1" applyFill="1" applyBorder="1" applyProtection="1">
      <protection locked="0"/>
    </xf>
    <xf numFmtId="0" fontId="11" fillId="21" borderId="0" xfId="0" applyFont="1" applyFill="1" applyBorder="1" applyAlignment="1" applyProtection="1">
      <alignment horizontal="left" vertical="top"/>
      <protection locked="0"/>
    </xf>
    <xf numFmtId="0" fontId="12" fillId="21" borderId="0" xfId="0" applyFont="1" applyFill="1" applyBorder="1" applyAlignment="1" applyProtection="1">
      <alignment horizontal="left" vertical="top"/>
      <protection locked="0"/>
    </xf>
    <xf numFmtId="49" fontId="94" fillId="5" borderId="35" xfId="1" applyNumberFormat="1" applyFont="1" applyFill="1" applyBorder="1" applyAlignment="1" applyProtection="1">
      <alignment horizontal="left" vertical="top" wrapText="1"/>
      <protection locked="0"/>
    </xf>
    <xf numFmtId="167" fontId="94" fillId="5" borderId="35" xfId="1" applyNumberFormat="1" applyFont="1" applyFill="1" applyBorder="1" applyAlignment="1" applyProtection="1">
      <alignment horizontal="left" vertical="top" wrapText="1"/>
      <protection locked="0"/>
    </xf>
    <xf numFmtId="0" fontId="90" fillId="3" borderId="14" xfId="0" applyFont="1" applyFill="1" applyBorder="1" applyAlignment="1" applyProtection="1">
      <alignment horizontal="left" vertical="top"/>
    </xf>
    <xf numFmtId="0" fontId="32" fillId="0" borderId="18"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xf>
    <xf numFmtId="0" fontId="15" fillId="0" borderId="0" xfId="0" applyFont="1" applyBorder="1" applyAlignment="1" applyProtection="1">
      <alignment horizontal="left" vertical="center"/>
      <protection locked="0"/>
    </xf>
    <xf numFmtId="9" fontId="11" fillId="5" borderId="35" xfId="10" applyFont="1" applyFill="1" applyBorder="1" applyAlignment="1" applyProtection="1">
      <alignment horizontal="left" vertical="top" wrapText="1"/>
      <protection locked="0"/>
    </xf>
    <xf numFmtId="170" fontId="16" fillId="5" borderId="35" xfId="1" applyNumberFormat="1" applyFont="1" applyFill="1" applyBorder="1" applyAlignment="1" applyProtection="1">
      <alignment horizontal="center" vertical="top" wrapText="1"/>
      <protection locked="0"/>
    </xf>
    <xf numFmtId="0" fontId="40" fillId="8" borderId="6" xfId="0" applyFont="1" applyFill="1" applyBorder="1" applyAlignment="1" applyProtection="1">
      <alignment horizontal="center" vertical="top"/>
      <protection locked="0"/>
    </xf>
    <xf numFmtId="0" fontId="40" fillId="8" borderId="33" xfId="0" applyFont="1" applyFill="1" applyBorder="1" applyAlignment="1" applyProtection="1">
      <alignment horizontal="center" vertical="top"/>
      <protection locked="0"/>
    </xf>
    <xf numFmtId="0" fontId="40" fillId="8" borderId="34" xfId="0" applyFont="1" applyFill="1" applyBorder="1" applyAlignment="1" applyProtection="1">
      <alignment horizontal="center" vertical="top"/>
      <protection locked="0"/>
    </xf>
    <xf numFmtId="0" fontId="91" fillId="25" borderId="17" xfId="0" applyFont="1" applyFill="1" applyBorder="1" applyAlignment="1">
      <alignment horizontal="left" vertical="center"/>
    </xf>
    <xf numFmtId="0" fontId="91" fillId="25" borderId="58" xfId="0" applyFont="1" applyFill="1" applyBorder="1" applyAlignment="1">
      <alignment horizontal="left" vertical="center"/>
    </xf>
    <xf numFmtId="0" fontId="91" fillId="25" borderId="8" xfId="0" applyFont="1" applyFill="1" applyBorder="1" applyAlignment="1">
      <alignment horizontal="left" vertical="center"/>
    </xf>
    <xf numFmtId="0" fontId="0" fillId="0" borderId="17" xfId="0" applyBorder="1" applyAlignment="1">
      <alignment horizontal="left" vertical="center" wrapText="1"/>
    </xf>
    <xf numFmtId="0" fontId="0" fillId="0" borderId="8" xfId="0" applyBorder="1" applyAlignment="1">
      <alignment horizontal="left" vertical="center" wrapText="1"/>
    </xf>
    <xf numFmtId="0" fontId="77" fillId="20" borderId="10" xfId="0" applyFont="1" applyFill="1" applyBorder="1" applyAlignment="1">
      <alignment horizontal="center" wrapText="1"/>
    </xf>
    <xf numFmtId="0" fontId="77" fillId="20" borderId="9" xfId="0" applyFont="1" applyFill="1" applyBorder="1" applyAlignment="1">
      <alignment horizontal="center" wrapText="1"/>
    </xf>
    <xf numFmtId="0" fontId="77" fillId="20" borderId="11" xfId="0" applyFont="1" applyFill="1" applyBorder="1" applyAlignment="1">
      <alignment horizontal="center" wrapText="1"/>
    </xf>
    <xf numFmtId="0" fontId="83" fillId="20" borderId="16" xfId="1" applyFont="1" applyFill="1" applyBorder="1" applyAlignment="1">
      <alignment horizontal="center" vertical="center" wrapText="1"/>
    </xf>
    <xf numFmtId="0" fontId="83" fillId="20" borderId="14" xfId="1" applyFont="1" applyFill="1" applyBorder="1" applyAlignment="1">
      <alignment horizontal="center" vertical="center" wrapText="1"/>
    </xf>
    <xf numFmtId="0" fontId="83" fillId="20" borderId="15" xfId="1" applyFont="1" applyFill="1" applyBorder="1" applyAlignment="1">
      <alignment horizontal="center" vertical="center" wrapText="1"/>
    </xf>
    <xf numFmtId="0" fontId="13" fillId="24" borderId="17" xfId="0" applyFont="1" applyFill="1" applyBorder="1" applyAlignment="1">
      <alignment horizontal="center" vertical="center"/>
    </xf>
    <xf numFmtId="0" fontId="13" fillId="24" borderId="58" xfId="0" applyFont="1" applyFill="1" applyBorder="1" applyAlignment="1">
      <alignment horizontal="center" vertical="center"/>
    </xf>
    <xf numFmtId="0" fontId="13" fillId="24" borderId="8" xfId="0" applyFont="1" applyFill="1" applyBorder="1" applyAlignment="1">
      <alignment horizontal="center" vertical="center"/>
    </xf>
    <xf numFmtId="0" fontId="62" fillId="0" borderId="63" xfId="0" applyFont="1" applyBorder="1" applyAlignment="1" applyProtection="1">
      <alignment horizontal="left" vertical="center"/>
      <protection locked="0"/>
    </xf>
    <xf numFmtId="0" fontId="62" fillId="0" borderId="64" xfId="0" applyFont="1" applyBorder="1" applyAlignment="1" applyProtection="1">
      <alignment horizontal="left" vertical="center"/>
      <protection locked="0"/>
    </xf>
    <xf numFmtId="0" fontId="9" fillId="0" borderId="63" xfId="1" applyBorder="1" applyAlignment="1" applyProtection="1">
      <alignment horizontal="left" vertical="center"/>
      <protection locked="0"/>
    </xf>
    <xf numFmtId="175" fontId="62" fillId="0" borderId="63" xfId="0" applyNumberFormat="1" applyFont="1" applyBorder="1" applyAlignment="1" applyProtection="1">
      <alignment horizontal="left" vertical="center"/>
      <protection locked="0"/>
    </xf>
    <xf numFmtId="175" fontId="62" fillId="0" borderId="64" xfId="0" applyNumberFormat="1" applyFont="1" applyBorder="1" applyAlignment="1" applyProtection="1">
      <alignment horizontal="left" vertical="center"/>
      <protection locked="0"/>
    </xf>
    <xf numFmtId="0" fontId="60" fillId="20" borderId="17" xfId="0" applyFont="1" applyFill="1" applyBorder="1" applyAlignment="1">
      <alignment horizontal="center" vertical="center" wrapText="1"/>
    </xf>
    <xf numFmtId="0" fontId="60" fillId="20" borderId="58" xfId="0" applyFont="1" applyFill="1" applyBorder="1" applyAlignment="1">
      <alignment horizontal="center" vertical="center" wrapText="1"/>
    </xf>
    <xf numFmtId="0" fontId="60" fillId="20" borderId="8" xfId="0" applyFont="1" applyFill="1" applyBorder="1" applyAlignment="1">
      <alignment horizontal="center" vertical="center" wrapText="1"/>
    </xf>
    <xf numFmtId="0" fontId="0" fillId="0" borderId="58" xfId="0" applyBorder="1" applyAlignment="1">
      <alignment horizontal="left" vertical="center" wrapText="1"/>
    </xf>
    <xf numFmtId="0" fontId="25" fillId="22" borderId="10"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25" fillId="22" borderId="11" xfId="0" applyFont="1" applyFill="1" applyBorder="1" applyAlignment="1">
      <alignment horizontal="center" vertical="center" wrapText="1"/>
    </xf>
    <xf numFmtId="0" fontId="62" fillId="0" borderId="17" xfId="0" applyFont="1" applyFill="1" applyBorder="1" applyAlignment="1" applyProtection="1">
      <alignment horizontal="left" vertical="top"/>
      <protection locked="0"/>
    </xf>
    <xf numFmtId="0" fontId="62" fillId="0" borderId="58" xfId="0" applyFont="1" applyFill="1" applyBorder="1" applyAlignment="1" applyProtection="1">
      <alignment horizontal="left" vertical="top"/>
      <protection locked="0"/>
    </xf>
    <xf numFmtId="0" fontId="62" fillId="0" borderId="8" xfId="0" applyFont="1" applyFill="1" applyBorder="1" applyAlignment="1" applyProtection="1">
      <alignment horizontal="left" vertical="top"/>
      <protection locked="0"/>
    </xf>
    <xf numFmtId="0" fontId="17" fillId="4" borderId="6" xfId="0" applyFont="1" applyFill="1" applyBorder="1" applyAlignment="1" applyProtection="1">
      <alignment horizontal="center" vertical="center"/>
    </xf>
    <xf numFmtId="0" fontId="17" fillId="4" borderId="33" xfId="0" applyFont="1" applyFill="1" applyBorder="1" applyAlignment="1" applyProtection="1">
      <alignment horizontal="center" vertical="center"/>
    </xf>
    <xf numFmtId="0" fontId="17" fillId="4" borderId="34" xfId="0" applyFont="1" applyFill="1" applyBorder="1" applyAlignment="1" applyProtection="1">
      <alignment horizontal="center" vertical="center"/>
    </xf>
    <xf numFmtId="0" fontId="26" fillId="3" borderId="10" xfId="0" applyFont="1" applyFill="1" applyBorder="1" applyAlignment="1">
      <alignment horizontal="center" vertical="center" textRotation="90"/>
    </xf>
    <xf numFmtId="0" fontId="26" fillId="3" borderId="13" xfId="0" applyFont="1" applyFill="1" applyBorder="1" applyAlignment="1">
      <alignment horizontal="center" vertical="center" textRotation="90"/>
    </xf>
    <xf numFmtId="0" fontId="39" fillId="3" borderId="13" xfId="0" applyFont="1" applyFill="1" applyBorder="1" applyAlignment="1">
      <alignment horizontal="center" textRotation="90"/>
    </xf>
    <xf numFmtId="0" fontId="10" fillId="3" borderId="9"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53" fillId="2" borderId="5" xfId="0" applyFont="1" applyFill="1" applyBorder="1" applyAlignment="1" applyProtection="1">
      <alignment horizontal="center" vertical="top"/>
    </xf>
    <xf numFmtId="0" fontId="26" fillId="8" borderId="0" xfId="0" applyFont="1" applyFill="1" applyBorder="1" applyAlignment="1">
      <alignment horizontal="center" vertical="center" textRotation="90"/>
    </xf>
    <xf numFmtId="0" fontId="15" fillId="8" borderId="0" xfId="0" applyFont="1" applyFill="1" applyBorder="1" applyAlignment="1" applyProtection="1">
      <alignment horizontal="center"/>
    </xf>
    <xf numFmtId="0" fontId="15" fillId="5" borderId="17" xfId="0" applyFont="1" applyFill="1" applyBorder="1" applyAlignment="1" applyProtection="1">
      <alignment horizontal="left" vertical="center" wrapText="1"/>
    </xf>
    <xf numFmtId="0" fontId="15" fillId="5" borderId="8" xfId="0" applyFont="1" applyFill="1" applyBorder="1" applyAlignment="1" applyProtection="1">
      <alignment horizontal="left" vertical="center" wrapText="1"/>
    </xf>
    <xf numFmtId="0" fontId="10" fillId="10" borderId="4" xfId="0" applyFont="1" applyFill="1" applyBorder="1" applyAlignment="1" applyProtection="1">
      <alignment horizontal="center"/>
      <protection locked="0"/>
    </xf>
    <xf numFmtId="0" fontId="26" fillId="10" borderId="0" xfId="0" applyFont="1" applyFill="1" applyBorder="1" applyAlignment="1" applyProtection="1">
      <alignment horizontal="center" vertical="center"/>
      <protection locked="0"/>
    </xf>
    <xf numFmtId="0" fontId="38" fillId="10" borderId="0" xfId="0" applyFont="1" applyFill="1" applyBorder="1" applyAlignment="1" applyProtection="1">
      <alignment horizontal="center" vertical="top"/>
      <protection locked="0"/>
    </xf>
    <xf numFmtId="0" fontId="15" fillId="8" borderId="12" xfId="0" applyFont="1" applyFill="1" applyBorder="1" applyAlignment="1" applyProtection="1">
      <alignment horizontal="center"/>
    </xf>
    <xf numFmtId="167" fontId="11" fillId="7" borderId="6" xfId="0" applyNumberFormat="1" applyFont="1" applyFill="1" applyBorder="1" applyAlignment="1" applyProtection="1">
      <alignment horizontal="left" vertical="top" wrapText="1"/>
    </xf>
    <xf numFmtId="167" fontId="11" fillId="7" borderId="34" xfId="0" applyNumberFormat="1" applyFont="1" applyFill="1" applyBorder="1" applyAlignment="1" applyProtection="1">
      <alignment horizontal="left" vertical="top" wrapText="1"/>
    </xf>
    <xf numFmtId="167" fontId="11" fillId="9" borderId="6" xfId="0" applyNumberFormat="1" applyFont="1" applyFill="1" applyBorder="1" applyAlignment="1" applyProtection="1">
      <alignment horizontal="left" vertical="top" wrapText="1"/>
    </xf>
    <xf numFmtId="167" fontId="11" fillId="9" borderId="34" xfId="0" applyNumberFormat="1" applyFont="1" applyFill="1" applyBorder="1" applyAlignment="1" applyProtection="1">
      <alignment horizontal="left" vertical="top" wrapText="1"/>
    </xf>
    <xf numFmtId="167" fontId="11" fillId="7" borderId="23" xfId="0" applyNumberFormat="1" applyFont="1" applyFill="1" applyBorder="1" applyAlignment="1" applyProtection="1">
      <alignment horizontal="left" vertical="top" wrapText="1"/>
    </xf>
    <xf numFmtId="167" fontId="11" fillId="7" borderId="19" xfId="0" applyNumberFormat="1" applyFont="1" applyFill="1" applyBorder="1" applyAlignment="1" applyProtection="1">
      <alignment horizontal="left" vertical="top" wrapText="1"/>
    </xf>
    <xf numFmtId="0" fontId="11" fillId="7" borderId="6" xfId="0" applyNumberFormat="1" applyFont="1" applyFill="1" applyBorder="1" applyAlignment="1" applyProtection="1">
      <alignment horizontal="left" vertical="top" wrapText="1"/>
    </xf>
    <xf numFmtId="0" fontId="11" fillId="7" borderId="34" xfId="0" applyNumberFormat="1" applyFont="1" applyFill="1" applyBorder="1" applyAlignment="1" applyProtection="1">
      <alignment horizontal="left" vertical="top" wrapText="1"/>
    </xf>
    <xf numFmtId="0" fontId="11" fillId="7" borderId="6" xfId="0" applyNumberFormat="1" applyFont="1" applyFill="1" applyBorder="1" applyAlignment="1" applyProtection="1">
      <alignment horizontal="left" vertical="top" wrapText="1"/>
      <protection locked="0"/>
    </xf>
    <xf numFmtId="0" fontId="11" fillId="7" borderId="34" xfId="0" applyNumberFormat="1" applyFont="1" applyFill="1" applyBorder="1" applyAlignment="1" applyProtection="1">
      <alignment horizontal="left" vertical="top" wrapText="1"/>
      <protection locked="0"/>
    </xf>
    <xf numFmtId="49" fontId="11" fillId="7" borderId="6" xfId="0" applyNumberFormat="1" applyFont="1" applyFill="1" applyBorder="1" applyAlignment="1" applyProtection="1">
      <alignment horizontal="left" vertical="top" wrapText="1"/>
    </xf>
    <xf numFmtId="49" fontId="11" fillId="7" borderId="34" xfId="0" applyNumberFormat="1" applyFont="1" applyFill="1" applyBorder="1" applyAlignment="1" applyProtection="1">
      <alignment horizontal="left" vertical="top" wrapText="1"/>
    </xf>
    <xf numFmtId="0" fontId="11" fillId="7" borderId="23" xfId="0" applyNumberFormat="1" applyFont="1" applyFill="1" applyBorder="1" applyAlignment="1" applyProtection="1">
      <alignment horizontal="left" vertical="top" wrapText="1"/>
    </xf>
    <xf numFmtId="0" fontId="11" fillId="7" borderId="19" xfId="0" applyNumberFormat="1" applyFont="1" applyFill="1" applyBorder="1" applyAlignment="1" applyProtection="1">
      <alignment horizontal="left" vertical="top" wrapText="1"/>
    </xf>
    <xf numFmtId="0" fontId="11" fillId="9" borderId="6" xfId="0" applyNumberFormat="1" applyFont="1" applyFill="1" applyBorder="1" applyAlignment="1" applyProtection="1">
      <alignment horizontal="left" vertical="top" wrapText="1"/>
    </xf>
    <xf numFmtId="0" fontId="11" fillId="9" borderId="34" xfId="0" applyNumberFormat="1" applyFont="1" applyFill="1" applyBorder="1" applyAlignment="1" applyProtection="1">
      <alignment horizontal="left" vertical="top" wrapText="1"/>
    </xf>
    <xf numFmtId="0" fontId="11" fillId="9" borderId="23" xfId="0" applyNumberFormat="1" applyFont="1" applyFill="1" applyBorder="1" applyAlignment="1" applyProtection="1">
      <alignment horizontal="left" vertical="top" wrapText="1"/>
    </xf>
    <xf numFmtId="0" fontId="11" fillId="9" borderId="19" xfId="0" applyNumberFormat="1" applyFont="1" applyFill="1" applyBorder="1" applyAlignment="1" applyProtection="1">
      <alignment horizontal="left" vertical="top" wrapText="1"/>
    </xf>
    <xf numFmtId="49" fontId="11" fillId="7" borderId="23" xfId="0" applyNumberFormat="1" applyFont="1" applyFill="1" applyBorder="1" applyAlignment="1" applyProtection="1">
      <alignment horizontal="left" vertical="top" wrapText="1"/>
    </xf>
    <xf numFmtId="49" fontId="11" fillId="7" borderId="19" xfId="0" applyNumberFormat="1" applyFont="1" applyFill="1" applyBorder="1" applyAlignment="1" applyProtection="1">
      <alignment horizontal="left" vertical="top" wrapText="1"/>
    </xf>
    <xf numFmtId="167" fontId="11" fillId="7" borderId="6" xfId="0" quotePrefix="1" applyNumberFormat="1" applyFont="1" applyFill="1" applyBorder="1" applyAlignment="1" applyProtection="1">
      <alignment horizontal="left" vertical="top" wrapText="1"/>
      <protection locked="0"/>
    </xf>
    <xf numFmtId="167" fontId="11" fillId="7" borderId="34" xfId="0" applyNumberFormat="1" applyFont="1" applyFill="1" applyBorder="1" applyAlignment="1" applyProtection="1">
      <alignment horizontal="left" vertical="top" wrapText="1"/>
      <protection locked="0"/>
    </xf>
    <xf numFmtId="167" fontId="11" fillId="5" borderId="6" xfId="0" applyNumberFormat="1" applyFont="1" applyFill="1" applyBorder="1" applyAlignment="1" applyProtection="1">
      <alignment horizontal="left" vertical="top" wrapText="1"/>
      <protection locked="0"/>
    </xf>
    <xf numFmtId="167" fontId="11" fillId="5" borderId="34" xfId="0" applyNumberFormat="1" applyFont="1" applyFill="1" applyBorder="1" applyAlignment="1" applyProtection="1">
      <alignment horizontal="left" vertical="top" wrapText="1"/>
      <protection locked="0"/>
    </xf>
    <xf numFmtId="167" fontId="11" fillId="7" borderId="23" xfId="0" applyNumberFormat="1" applyFont="1" applyFill="1" applyBorder="1" applyAlignment="1" applyProtection="1">
      <alignment horizontal="left" vertical="top" wrapText="1"/>
      <protection locked="0"/>
    </xf>
    <xf numFmtId="167" fontId="11" fillId="7" borderId="19" xfId="0" applyNumberFormat="1" applyFont="1" applyFill="1" applyBorder="1" applyAlignment="1" applyProtection="1">
      <alignment horizontal="left" vertical="top" wrapText="1"/>
      <protection locked="0"/>
    </xf>
    <xf numFmtId="49" fontId="11" fillId="7" borderId="23" xfId="0" applyNumberFormat="1" applyFont="1" applyFill="1" applyBorder="1" applyAlignment="1" applyProtection="1">
      <alignment horizontal="left" vertical="top" wrapText="1"/>
      <protection locked="0"/>
    </xf>
    <xf numFmtId="49" fontId="11" fillId="7" borderId="19" xfId="0" applyNumberFormat="1" applyFont="1" applyFill="1" applyBorder="1" applyAlignment="1" applyProtection="1">
      <alignment horizontal="left" vertical="top" wrapText="1"/>
      <protection locked="0"/>
    </xf>
    <xf numFmtId="0" fontId="15" fillId="5" borderId="37" xfId="0" applyFont="1" applyFill="1" applyBorder="1" applyAlignment="1" applyProtection="1">
      <alignment horizontal="center" wrapText="1"/>
    </xf>
    <xf numFmtId="0" fontId="15" fillId="5" borderId="38" xfId="0" applyFont="1" applyFill="1" applyBorder="1" applyAlignment="1" applyProtection="1">
      <alignment horizontal="center" wrapText="1"/>
    </xf>
    <xf numFmtId="0" fontId="15" fillId="5" borderId="39" xfId="0" applyFont="1" applyFill="1" applyBorder="1" applyAlignment="1" applyProtection="1">
      <alignment horizontal="center" wrapText="1"/>
    </xf>
    <xf numFmtId="0" fontId="15" fillId="5" borderId="40" xfId="0" applyFont="1" applyFill="1" applyBorder="1" applyAlignment="1" applyProtection="1">
      <alignment horizontal="center" wrapText="1"/>
    </xf>
    <xf numFmtId="0" fontId="15" fillId="5" borderId="0" xfId="0" applyFont="1" applyFill="1" applyBorder="1" applyAlignment="1" applyProtection="1">
      <alignment horizontal="center" wrapText="1"/>
    </xf>
    <xf numFmtId="0" fontId="15" fillId="5" borderId="41" xfId="0" applyFont="1" applyFill="1" applyBorder="1" applyAlignment="1" applyProtection="1">
      <alignment horizontal="center" wrapText="1"/>
    </xf>
    <xf numFmtId="0" fontId="15" fillId="5" borderId="42" xfId="0" applyFont="1" applyFill="1" applyBorder="1" applyAlignment="1" applyProtection="1">
      <alignment horizontal="center" wrapText="1"/>
    </xf>
    <xf numFmtId="0" fontId="15" fillId="5" borderId="43" xfId="0" applyFont="1" applyFill="1" applyBorder="1" applyAlignment="1" applyProtection="1">
      <alignment horizontal="center" wrapText="1"/>
    </xf>
    <xf numFmtId="0" fontId="15" fillId="5" borderId="44" xfId="0" applyFont="1" applyFill="1" applyBorder="1" applyAlignment="1" applyProtection="1">
      <alignment horizontal="center" wrapText="1"/>
    </xf>
    <xf numFmtId="0" fontId="25" fillId="5" borderId="10" xfId="0" applyFont="1" applyFill="1" applyBorder="1" applyAlignment="1" applyProtection="1">
      <alignment horizontal="center" wrapText="1"/>
    </xf>
    <xf numFmtId="0" fontId="25" fillId="5" borderId="11" xfId="0" applyFont="1" applyFill="1" applyBorder="1" applyAlignment="1" applyProtection="1">
      <alignment horizontal="center" wrapText="1"/>
    </xf>
    <xf numFmtId="0" fontId="25" fillId="5" borderId="13" xfId="0" applyFont="1" applyFill="1" applyBorder="1" applyAlignment="1" applyProtection="1">
      <alignment horizontal="center" wrapText="1"/>
    </xf>
    <xf numFmtId="0" fontId="25" fillId="5" borderId="12" xfId="0" applyFont="1" applyFill="1" applyBorder="1" applyAlignment="1" applyProtection="1">
      <alignment horizontal="center" wrapText="1"/>
    </xf>
    <xf numFmtId="0" fontId="25" fillId="5" borderId="16" xfId="0" applyFont="1" applyFill="1" applyBorder="1" applyAlignment="1" applyProtection="1">
      <alignment horizontal="center" wrapText="1"/>
    </xf>
    <xf numFmtId="0" fontId="25" fillId="5" borderId="15" xfId="0" applyFont="1" applyFill="1" applyBorder="1" applyAlignment="1" applyProtection="1">
      <alignment horizontal="center" wrapText="1"/>
    </xf>
    <xf numFmtId="0" fontId="16" fillId="12" borderId="6" xfId="0" applyFont="1" applyFill="1" applyBorder="1" applyAlignment="1" applyProtection="1">
      <alignment horizontal="left"/>
      <protection locked="0"/>
    </xf>
    <xf numFmtId="0" fontId="16" fillId="12" borderId="33" xfId="0" applyFont="1" applyFill="1" applyBorder="1" applyAlignment="1" applyProtection="1">
      <alignment horizontal="left"/>
      <protection locked="0"/>
    </xf>
    <xf numFmtId="0" fontId="16" fillId="12" borderId="34" xfId="0" applyFont="1" applyFill="1" applyBorder="1" applyAlignment="1" applyProtection="1">
      <alignment horizontal="left"/>
      <protection locked="0"/>
    </xf>
    <xf numFmtId="0" fontId="16" fillId="0" borderId="6" xfId="0" applyFont="1" applyFill="1" applyBorder="1" applyAlignment="1" applyProtection="1">
      <alignment horizontal="left" vertical="center" wrapText="1"/>
      <protection locked="0"/>
    </xf>
    <xf numFmtId="0" fontId="16" fillId="0" borderId="33"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23"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left" vertical="center" wrapText="1"/>
      <protection locked="0"/>
    </xf>
    <xf numFmtId="0" fontId="16" fillId="0" borderId="21"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22" xfId="0" applyFont="1" applyFill="1" applyBorder="1" applyAlignment="1" applyProtection="1">
      <alignment horizontal="left" vertical="center" wrapText="1"/>
      <protection locked="0"/>
    </xf>
    <xf numFmtId="0" fontId="32" fillId="13" borderId="2" xfId="0" applyFont="1" applyFill="1" applyBorder="1" applyAlignment="1" applyProtection="1">
      <alignment horizontal="center" vertical="center" wrapText="1"/>
      <protection locked="0"/>
    </xf>
    <xf numFmtId="0" fontId="32" fillId="13" borderId="3" xfId="0" applyFont="1" applyFill="1" applyBorder="1" applyAlignment="1" applyProtection="1">
      <alignment horizontal="center" vertical="center" wrapText="1"/>
      <protection locked="0"/>
    </xf>
    <xf numFmtId="0" fontId="32" fillId="0" borderId="18" xfId="0" applyFont="1" applyBorder="1" applyAlignment="1" applyProtection="1">
      <alignment horizontal="left" vertical="center" wrapText="1"/>
      <protection locked="0"/>
    </xf>
    <xf numFmtId="0" fontId="16" fillId="0" borderId="6" xfId="0" applyFont="1" applyFill="1" applyBorder="1" applyAlignment="1" applyProtection="1">
      <alignment horizontal="left" vertical="center" wrapText="1"/>
    </xf>
    <xf numFmtId="0" fontId="16" fillId="0" borderId="33" xfId="0" applyFont="1" applyFill="1" applyBorder="1" applyAlignment="1" applyProtection="1">
      <alignment horizontal="left" vertical="center" wrapText="1"/>
    </xf>
    <xf numFmtId="0" fontId="16" fillId="0" borderId="34" xfId="0" applyFont="1" applyFill="1" applyBorder="1" applyAlignment="1" applyProtection="1">
      <alignment horizontal="left" vertical="center" wrapText="1"/>
    </xf>
    <xf numFmtId="14" fontId="16" fillId="0" borderId="6" xfId="0" quotePrefix="1" applyNumberFormat="1" applyFont="1" applyFill="1" applyBorder="1" applyAlignment="1" applyProtection="1">
      <alignment horizontal="left" vertical="center" wrapText="1"/>
      <protection locked="0"/>
    </xf>
    <xf numFmtId="0" fontId="32" fillId="0" borderId="18" xfId="0" applyFont="1" applyBorder="1" applyAlignment="1" applyProtection="1">
      <alignment horizontal="left" vertical="center" wrapText="1"/>
    </xf>
    <xf numFmtId="0" fontId="16" fillId="9" borderId="6" xfId="0" applyFont="1" applyFill="1" applyBorder="1" applyAlignment="1" applyProtection="1">
      <alignment horizontal="left" wrapText="1"/>
    </xf>
    <xf numFmtId="0" fontId="16" fillId="9" borderId="33" xfId="0" applyFont="1" applyFill="1" applyBorder="1" applyAlignment="1" applyProtection="1">
      <alignment horizontal="left" wrapText="1"/>
    </xf>
    <xf numFmtId="0" fontId="16" fillId="9" borderId="34" xfId="0" applyFont="1" applyFill="1" applyBorder="1" applyAlignment="1" applyProtection="1">
      <alignment horizontal="left" wrapText="1"/>
    </xf>
    <xf numFmtId="0" fontId="32" fillId="13" borderId="18" xfId="0" applyFont="1" applyFill="1" applyBorder="1" applyAlignment="1" applyProtection="1">
      <alignment horizontal="center" vertical="center" wrapText="1"/>
      <protection locked="0"/>
    </xf>
    <xf numFmtId="0" fontId="41" fillId="13" borderId="18" xfId="0" applyFont="1" applyFill="1" applyBorder="1" applyAlignment="1" applyProtection="1">
      <alignment horizontal="center" vertical="center" wrapText="1"/>
      <protection locked="0"/>
    </xf>
    <xf numFmtId="14" fontId="16" fillId="0" borderId="6" xfId="0" applyNumberFormat="1" applyFont="1" applyFill="1" applyBorder="1" applyAlignment="1" applyProtection="1">
      <alignment horizontal="left" wrapText="1"/>
    </xf>
    <xf numFmtId="14" fontId="16" fillId="0" borderId="33" xfId="0" applyNumberFormat="1" applyFont="1" applyFill="1" applyBorder="1" applyAlignment="1" applyProtection="1">
      <alignment horizontal="left" wrapText="1"/>
    </xf>
    <xf numFmtId="14" fontId="16" fillId="0" borderId="34" xfId="0" applyNumberFormat="1" applyFont="1" applyFill="1" applyBorder="1" applyAlignment="1" applyProtection="1">
      <alignment horizontal="left" wrapText="1"/>
    </xf>
    <xf numFmtId="14" fontId="16" fillId="0" borderId="6" xfId="0" applyNumberFormat="1" applyFont="1" applyFill="1" applyBorder="1" applyAlignment="1" applyProtection="1">
      <alignment horizontal="left" vertical="center" wrapText="1"/>
      <protection locked="0"/>
    </xf>
    <xf numFmtId="14" fontId="16" fillId="0" borderId="33" xfId="0" applyNumberFormat="1" applyFont="1" applyFill="1" applyBorder="1" applyAlignment="1" applyProtection="1">
      <alignment horizontal="left" vertical="center" wrapText="1"/>
      <protection locked="0"/>
    </xf>
    <xf numFmtId="14" fontId="16" fillId="0" borderId="34" xfId="0" applyNumberFormat="1" applyFont="1" applyFill="1" applyBorder="1" applyAlignment="1" applyProtection="1">
      <alignment horizontal="left" vertical="center" wrapText="1"/>
      <protection locked="0"/>
    </xf>
    <xf numFmtId="0" fontId="16" fillId="0" borderId="6" xfId="0" applyFont="1" applyFill="1" applyBorder="1" applyAlignment="1" applyProtection="1">
      <alignment vertical="center" wrapText="1"/>
      <protection locked="0"/>
    </xf>
    <xf numFmtId="0" fontId="16" fillId="0" borderId="33" xfId="0" applyFont="1" applyFill="1" applyBorder="1" applyAlignment="1" applyProtection="1">
      <alignment vertical="center" wrapText="1"/>
      <protection locked="0"/>
    </xf>
    <xf numFmtId="0" fontId="16" fillId="0" borderId="34" xfId="0" applyFont="1" applyFill="1" applyBorder="1" applyAlignment="1" applyProtection="1">
      <alignment vertical="center" wrapText="1"/>
      <protection locked="0"/>
    </xf>
    <xf numFmtId="14" fontId="16" fillId="0" borderId="6" xfId="0" applyNumberFormat="1" applyFont="1" applyFill="1" applyBorder="1" applyAlignment="1" applyProtection="1">
      <alignment horizontal="left" vertical="center" wrapText="1"/>
    </xf>
    <xf numFmtId="14" fontId="16" fillId="0" borderId="33" xfId="0" applyNumberFormat="1" applyFont="1" applyFill="1" applyBorder="1" applyAlignment="1" applyProtection="1">
      <alignment horizontal="left" vertical="center" wrapText="1"/>
    </xf>
    <xf numFmtId="14" fontId="16" fillId="0" borderId="34" xfId="0" applyNumberFormat="1" applyFont="1" applyFill="1" applyBorder="1" applyAlignment="1" applyProtection="1">
      <alignment horizontal="left" vertical="center" wrapText="1"/>
    </xf>
    <xf numFmtId="0" fontId="33" fillId="11" borderId="4" xfId="0" applyFont="1" applyFill="1" applyBorder="1" applyAlignment="1" applyProtection="1">
      <alignment horizontal="center" vertical="center"/>
      <protection locked="0"/>
    </xf>
    <xf numFmtId="0" fontId="33" fillId="11" borderId="0" xfId="0" applyFont="1" applyFill="1" applyBorder="1" applyAlignment="1" applyProtection="1">
      <alignment horizontal="center" vertical="top"/>
      <protection locked="0"/>
    </xf>
    <xf numFmtId="0" fontId="16" fillId="9" borderId="6" xfId="0" applyFont="1" applyFill="1" applyBorder="1" applyAlignment="1" applyProtection="1">
      <alignment horizontal="left" vertical="center" wrapText="1"/>
    </xf>
    <xf numFmtId="0" fontId="16" fillId="9" borderId="33" xfId="0" applyFont="1" applyFill="1" applyBorder="1" applyAlignment="1" applyProtection="1">
      <alignment horizontal="left" vertical="center" wrapText="1"/>
    </xf>
    <xf numFmtId="0" fontId="16" fillId="9" borderId="34" xfId="0" applyFont="1" applyFill="1" applyBorder="1" applyAlignment="1" applyProtection="1">
      <alignment horizontal="left" vertical="center" wrapText="1"/>
    </xf>
    <xf numFmtId="0" fontId="16" fillId="0" borderId="6" xfId="0" applyFont="1" applyFill="1" applyBorder="1" applyAlignment="1" applyProtection="1">
      <alignment horizontal="left"/>
    </xf>
    <xf numFmtId="0" fontId="16" fillId="0" borderId="33" xfId="0" applyFont="1" applyFill="1" applyBorder="1" applyAlignment="1" applyProtection="1">
      <alignment horizontal="left"/>
    </xf>
    <xf numFmtId="0" fontId="16" fillId="0" borderId="34" xfId="0" applyFont="1" applyFill="1" applyBorder="1" applyAlignment="1" applyProtection="1">
      <alignment horizontal="left"/>
    </xf>
    <xf numFmtId="0" fontId="9" fillId="0" borderId="6" xfId="1" applyFill="1" applyBorder="1" applyAlignment="1" applyProtection="1">
      <alignment horizontal="left"/>
      <protection locked="0"/>
    </xf>
    <xf numFmtId="0" fontId="16" fillId="0" borderId="33" xfId="0" applyFont="1" applyFill="1" applyBorder="1" applyAlignment="1" applyProtection="1">
      <alignment horizontal="left"/>
      <protection locked="0"/>
    </xf>
    <xf numFmtId="0" fontId="16" fillId="0" borderId="34" xfId="0" applyFont="1" applyFill="1" applyBorder="1" applyAlignment="1" applyProtection="1">
      <alignment horizontal="left"/>
      <protection locked="0"/>
    </xf>
    <xf numFmtId="0" fontId="16" fillId="5" borderId="6" xfId="0" applyFont="1" applyFill="1" applyBorder="1" applyAlignment="1" applyProtection="1">
      <alignment horizontal="left"/>
    </xf>
    <xf numFmtId="0" fontId="16" fillId="5" borderId="33" xfId="0" applyFont="1" applyFill="1" applyBorder="1" applyAlignment="1" applyProtection="1">
      <alignment horizontal="left"/>
    </xf>
    <xf numFmtId="0" fontId="16" fillId="5" borderId="34" xfId="0" applyFont="1" applyFill="1" applyBorder="1" applyAlignment="1" applyProtection="1">
      <alignment horizontal="left"/>
    </xf>
    <xf numFmtId="0" fontId="33" fillId="14" borderId="4" xfId="0" applyFont="1" applyFill="1" applyBorder="1" applyAlignment="1" applyProtection="1">
      <alignment horizontal="center" vertical="center"/>
      <protection locked="0"/>
    </xf>
    <xf numFmtId="0" fontId="33" fillId="14" borderId="0" xfId="0" applyFont="1" applyFill="1" applyBorder="1" applyAlignment="1" applyProtection="1">
      <alignment horizontal="center" vertical="top"/>
      <protection locked="0"/>
    </xf>
    <xf numFmtId="169" fontId="11" fillId="0" borderId="6" xfId="0" applyNumberFormat="1" applyFont="1" applyFill="1" applyBorder="1" applyAlignment="1" applyProtection="1">
      <alignment horizontal="center" vertical="top"/>
      <protection locked="0"/>
    </xf>
    <xf numFmtId="169" fontId="11" fillId="0" borderId="33" xfId="0" applyNumberFormat="1" applyFont="1" applyFill="1" applyBorder="1" applyAlignment="1" applyProtection="1">
      <alignment horizontal="center" vertical="top"/>
      <protection locked="0"/>
    </xf>
    <xf numFmtId="169" fontId="11" fillId="0" borderId="34" xfId="0" applyNumberFormat="1" applyFont="1" applyFill="1" applyBorder="1" applyAlignment="1" applyProtection="1">
      <alignment horizontal="center" vertical="top"/>
      <protection locked="0"/>
    </xf>
    <xf numFmtId="0" fontId="16" fillId="0" borderId="6" xfId="0" applyFont="1" applyFill="1" applyBorder="1" applyAlignment="1" applyProtection="1">
      <alignment horizontal="left"/>
      <protection locked="0"/>
    </xf>
    <xf numFmtId="0" fontId="16" fillId="0" borderId="6" xfId="0" applyFont="1" applyFill="1" applyBorder="1" applyAlignment="1" applyProtection="1">
      <alignment horizontal="center"/>
      <protection locked="0"/>
    </xf>
    <xf numFmtId="0" fontId="16" fillId="0" borderId="33" xfId="0" applyFont="1" applyFill="1" applyBorder="1" applyAlignment="1" applyProtection="1">
      <alignment horizontal="center"/>
      <protection locked="0"/>
    </xf>
    <xf numFmtId="0" fontId="16" fillId="0" borderId="34" xfId="0" applyFont="1" applyFill="1" applyBorder="1" applyAlignment="1" applyProtection="1">
      <alignment horizontal="center"/>
      <protection locked="0"/>
    </xf>
    <xf numFmtId="0" fontId="15" fillId="0" borderId="6" xfId="0" applyFont="1" applyFill="1" applyBorder="1" applyAlignment="1" applyProtection="1">
      <alignment horizontal="center"/>
    </xf>
    <xf numFmtId="0" fontId="15" fillId="0" borderId="33" xfId="0" applyFont="1" applyFill="1" applyBorder="1" applyAlignment="1" applyProtection="1">
      <alignment horizontal="center"/>
    </xf>
    <xf numFmtId="0" fontId="15" fillId="0" borderId="34" xfId="0" applyFont="1" applyFill="1" applyBorder="1" applyAlignment="1" applyProtection="1">
      <alignment horizontal="center"/>
    </xf>
    <xf numFmtId="0" fontId="50" fillId="15" borderId="0" xfId="1" applyFont="1" applyFill="1" applyBorder="1" applyAlignment="1" applyProtection="1">
      <alignment horizontal="left" vertical="top" wrapText="1"/>
    </xf>
    <xf numFmtId="0" fontId="15" fillId="15" borderId="6" xfId="0" applyFont="1" applyFill="1" applyBorder="1" applyAlignment="1" applyProtection="1">
      <alignment horizontal="center"/>
    </xf>
    <xf numFmtId="0" fontId="15" fillId="15" borderId="33" xfId="0" applyFont="1" applyFill="1" applyBorder="1" applyAlignment="1" applyProtection="1">
      <alignment horizontal="center"/>
    </xf>
    <xf numFmtId="0" fontId="15" fillId="15" borderId="34" xfId="0" applyFont="1" applyFill="1" applyBorder="1" applyAlignment="1" applyProtection="1">
      <alignment horizontal="center"/>
    </xf>
    <xf numFmtId="0" fontId="16" fillId="0" borderId="21"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0" fontId="16" fillId="0" borderId="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20"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19" xfId="0" applyFont="1" applyFill="1" applyBorder="1" applyAlignment="1" applyProtection="1">
      <alignment horizontal="left" vertical="center" wrapText="1"/>
    </xf>
    <xf numFmtId="0" fontId="16" fillId="9" borderId="6" xfId="0" applyFont="1" applyFill="1" applyBorder="1" applyAlignment="1" applyProtection="1">
      <alignment horizontal="left"/>
    </xf>
    <xf numFmtId="0" fontId="16" fillId="9" borderId="33" xfId="0" applyFont="1" applyFill="1" applyBorder="1" applyAlignment="1" applyProtection="1">
      <alignment horizontal="left"/>
    </xf>
    <xf numFmtId="0" fontId="16" fillId="9" borderId="34" xfId="0" applyFont="1" applyFill="1" applyBorder="1" applyAlignment="1" applyProtection="1">
      <alignment horizontal="left"/>
    </xf>
    <xf numFmtId="169" fontId="11" fillId="9" borderId="6" xfId="0" applyNumberFormat="1" applyFont="1" applyFill="1" applyBorder="1" applyAlignment="1" applyProtection="1">
      <alignment horizontal="center" vertical="top"/>
      <protection locked="0"/>
    </xf>
    <xf numFmtId="169" fontId="11" fillId="9" borderId="33" xfId="0" applyNumberFormat="1" applyFont="1" applyFill="1" applyBorder="1" applyAlignment="1" applyProtection="1">
      <alignment horizontal="center" vertical="top"/>
      <protection locked="0"/>
    </xf>
    <xf numFmtId="169" fontId="11" fillId="9" borderId="34" xfId="0" applyNumberFormat="1" applyFont="1" applyFill="1" applyBorder="1" applyAlignment="1" applyProtection="1">
      <alignment horizontal="center" vertical="top"/>
      <protection locked="0"/>
    </xf>
  </cellXfs>
  <cellStyles count="11">
    <cellStyle name="Accent5" xfId="9" builtinId="45"/>
    <cellStyle name="Calculation" xfId="6" builtinId="22"/>
    <cellStyle name="Currency" xfId="2" builtinId="4"/>
    <cellStyle name="Explanatory Text" xfId="7" builtinId="53"/>
    <cellStyle name="Heading 1" xfId="3" builtinId="16"/>
    <cellStyle name="Heading 4" xfId="4" builtinId="19"/>
    <cellStyle name="Hyperlink" xfId="1" builtinId="8"/>
    <cellStyle name="Normal" xfId="0" builtinId="0"/>
    <cellStyle name="Output" xfId="5" builtinId="21"/>
    <cellStyle name="Percent" xfId="10" builtinId="5"/>
    <cellStyle name="Total" xfId="8" builtinId="25"/>
  </cellStyles>
  <dxfs count="56">
    <dxf>
      <font>
        <color theme="0"/>
      </font>
    </dxf>
    <dxf>
      <font>
        <color theme="0"/>
      </font>
    </dxf>
    <dxf>
      <font>
        <color theme="0"/>
      </font>
    </dxf>
    <dxf>
      <font>
        <color theme="0" tint="-0.14996795556505021"/>
      </font>
    </dxf>
    <dxf>
      <font>
        <color theme="0" tint="-0.14996795556505021"/>
      </font>
    </dxf>
    <dxf>
      <fill>
        <patternFill>
          <bgColor theme="0" tint="-0.14996795556505021"/>
        </patternFill>
      </fill>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s>
  <tableStyles count="0" defaultTableStyle="TableStyleMedium2" defaultPivotStyle="PivotStyleLight16"/>
  <colors>
    <mruColors>
      <color rgb="FF0000FF"/>
      <color rgb="FF2F75B5"/>
      <color rgb="FF6600F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Lines="1" dropStyle="combo" dx="16" fmlaLink="H54" fmlaRange="[0]!Authorizer1" sel="1" val="0"/>
</file>

<file path=xl/ctrlProps/ctrlProp19.xml><?xml version="1.0" encoding="utf-8"?>
<formControlPr xmlns="http://schemas.microsoft.com/office/spreadsheetml/2009/9/main" objectType="Drop" dropLines="6" dropStyle="combo" dx="16" fmlaLink="H13" fmlaRange="[0]!YesNo" sel="1"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Lines="4" dropStyle="combo" dx="16" fmlaLink="#REF!" fmlaRange="[0]!ResidualFunds" sel="1" val="0"/>
</file>

<file path=xl/ctrlProps/ctrlProp21.xml><?xml version="1.0" encoding="utf-8"?>
<formControlPr xmlns="http://schemas.microsoft.com/office/spreadsheetml/2009/9/main" objectType="Drop" dropLines="7" dropStyle="combo" dx="16" fmlaLink="H17" fmlaRange="[0]!FinancialReporting" sel="1" val="0"/>
</file>

<file path=xl/ctrlProps/ctrlProp22.xml><?xml version="1.0" encoding="utf-8"?>
<formControlPr xmlns="http://schemas.microsoft.com/office/spreadsheetml/2009/9/main" objectType="Drop" dropLines="18" dropStyle="combo" dx="16" fmlaLink="H25" fmlaRange="Table!$I$2:$I$20" sel="1" val="0"/>
</file>

<file path=xl/ctrlProps/ctrlProp23.xml><?xml version="1.0" encoding="utf-8"?>
<formControlPr xmlns="http://schemas.microsoft.com/office/spreadsheetml/2009/9/main" objectType="Drop" dropLines="4" dropStyle="combo" dx="16" fmlaLink="H18" fmlaRange="Table!$E$2:$E$5" sel="1" val="0"/>
</file>

<file path=xl/ctrlProps/ctrlProp24.xml><?xml version="1.0" encoding="utf-8"?>
<formControlPr xmlns="http://schemas.microsoft.com/office/spreadsheetml/2009/9/main" objectType="Drop" dropLines="4" dropStyle="combo" dx="16" fmlaLink="H20" fmlaRange="Table!$E$2:$E$6" sel="1" val="0"/>
</file>

<file path=xl/ctrlProps/ctrlProp25.xml><?xml version="1.0" encoding="utf-8"?>
<formControlPr xmlns="http://schemas.microsoft.com/office/spreadsheetml/2009/9/main" objectType="Drop" dropLines="5" dropStyle="combo" dx="16" fmlaLink="H66" fmlaRange="[0]!Authorizer2" sel="2" val="0"/>
</file>

<file path=xl/ctrlProps/ctrlProp26.xml><?xml version="1.0" encoding="utf-8"?>
<formControlPr xmlns="http://schemas.microsoft.com/office/spreadsheetml/2009/9/main" objectType="Drop" dropLines="1" dropStyle="combo" dx="16" fmlaLink="H62" fmlaRange="[0]!Authorizer1Report" sel="1" val="0"/>
</file>

<file path=xl/ctrlProps/ctrlProp27.xml><?xml version="1.0" encoding="utf-8"?>
<formControlPr xmlns="http://schemas.microsoft.com/office/spreadsheetml/2009/9/main" objectType="Drop" dropLines="4" dropStyle="combo" dx="16" fmlaLink="H86" fmlaRange="Table!$E$2:$E$5" sel="1" val="0"/>
</file>

<file path=xl/ctrlProps/ctrlProp28.xml><?xml version="1.0" encoding="utf-8"?>
<formControlPr xmlns="http://schemas.microsoft.com/office/spreadsheetml/2009/9/main" objectType="Drop" dropLines="4" dropStyle="combo" dx="16" fmlaLink="H98" fmlaRange="Table!$E$2:$E$5" sel="1" val="0"/>
</file>

<file path=xl/ctrlProps/ctrlProp29.xml><?xml version="1.0" encoding="utf-8"?>
<formControlPr xmlns="http://schemas.microsoft.com/office/spreadsheetml/2009/9/main" objectType="Drop" dropLines="11" dropStyle="combo" dx="16" fmlaLink="H78" fmlaRange="Authorizer3"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Lines="11" dropStyle="combo" dx="16" fmlaLink="H90" fmlaRange="Authorizer3" sel="1" val="0"/>
</file>

<file path=xl/ctrlProps/ctrlProp31.xml><?xml version="1.0" encoding="utf-8"?>
<formControlPr xmlns="http://schemas.microsoft.com/office/spreadsheetml/2009/9/main" objectType="Drop" dropLines="4" dropStyle="combo" dx="16" fmlaLink="H103" fmlaRange="Table!$E$2:$E$4" sel="2" val="0"/>
</file>

<file path=xl/ctrlProps/ctrlProp32.xml><?xml version="1.0" encoding="utf-8"?>
<formControlPr xmlns="http://schemas.microsoft.com/office/spreadsheetml/2009/9/main" objectType="Drop" dropLines="4" dropStyle="combo" dx="16" fmlaLink="H74" fmlaRange="Table!$E$2:$E$6" noThreeD="1" sel="1" val="0"/>
</file>

<file path=xl/ctrlProps/ctrlProp33.xml><?xml version="1.0" encoding="utf-8"?>
<formControlPr xmlns="http://schemas.microsoft.com/office/spreadsheetml/2009/9/main" objectType="Drop" dropLines="17" dropStyle="combo" dx="16" fmlaLink="H29" fmlaRange="[0]!VCHSponsor" sel="1" val="0"/>
</file>

<file path=xl/ctrlProps/ctrlProp34.xml><?xml version="1.0" encoding="utf-8"?>
<formControlPr xmlns="http://schemas.microsoft.com/office/spreadsheetml/2009/9/main" objectType="Drop" dropStyle="combo" dx="22" fmlaLink="H5" fmlaRange="Table!$AJ$2:$AJ$8" noThreeD="1" sel="1" val="0"/>
</file>

<file path=xl/ctrlProps/ctrlProp35.xml><?xml version="1.0" encoding="utf-8"?>
<formControlPr xmlns="http://schemas.microsoft.com/office/spreadsheetml/2009/9/main" objectType="Drop" dropLines="5" dropStyle="combo" dx="16" fmlaLink="H60" fmlaRange="Table!$E$2:$E$4" sel="2" val="0"/>
</file>

<file path=xl/ctrlProps/ctrlProp36.xml><?xml version="1.0" encoding="utf-8"?>
<formControlPr xmlns="http://schemas.microsoft.com/office/spreadsheetml/2009/9/main" objectType="Drop" dropLines="4" dropStyle="combo" dx="16" fmlaLink="H87" fmlaRange="Table!$E$2:$E$6" sel="1" val="0"/>
</file>

<file path=xl/ctrlProps/ctrlProp37.xml><?xml version="1.0" encoding="utf-8"?>
<formControlPr xmlns="http://schemas.microsoft.com/office/spreadsheetml/2009/9/main" objectType="Drop" dropLines="4" dropStyle="combo" dx="16" fmlaLink="H84" fmlaRange="Table!$E$2:$E$5" sel="2" val="0"/>
</file>

<file path=xl/ctrlProps/ctrlProp38.xml><?xml version="1.0" encoding="utf-8"?>
<formControlPr xmlns="http://schemas.microsoft.com/office/spreadsheetml/2009/9/main" objectType="Drop" dropLines="4" dropStyle="combo" dx="16" fmlaLink="H96" fmlaRange="Table!$E$2:$E$5" sel="2" val="0"/>
</file>

<file path=xl/ctrlProps/ctrlProp39.xml><?xml version="1.0" encoding="utf-8"?>
<formControlPr xmlns="http://schemas.microsoft.com/office/spreadsheetml/2009/9/main" objectType="Drop" dropLines="7" dropStyle="combo" dx="22" fmlaRange="Table!$J$2:$J$8" sel="1"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22" fmlaRange="Table!$AG$2:$AG$6" noThreeD="1" sel="2" val="0"/>
</file>

<file path=xl/ctrlProps/ctrlProp41.xml><?xml version="1.0" encoding="utf-8"?>
<formControlPr xmlns="http://schemas.microsoft.com/office/spreadsheetml/2009/9/main" objectType="Drop" dropStyle="combo" dx="22" fmlaRange="Table!$B$2:$B$7" noThreeD="1" sel="1" val="0"/>
</file>

<file path=xl/ctrlProps/ctrlProp42.xml><?xml version="1.0" encoding="utf-8"?>
<formControlPr xmlns="http://schemas.microsoft.com/office/spreadsheetml/2009/9/main" objectType="Drop" dropLines="4" dropStyle="combo" dx="16" fmlaLink="H72" fmlaRange="Table!$E$2:$E$4" sel="2" val="0"/>
</file>

<file path=xl/ctrlProps/ctrlProp43.xml><?xml version="1.0" encoding="utf-8"?>
<formControlPr xmlns="http://schemas.microsoft.com/office/spreadsheetml/2009/9/main" objectType="Drop" dropLines="30" dropStyle="combo" dx="16" fmlaLink="H24" fmlaRange="Table!$H$2:$H$62" sel="1" val="0"/>
</file>

<file path=xl/ctrlProps/ctrlProp44.xml><?xml version="1.0" encoding="utf-8"?>
<formControlPr xmlns="http://schemas.microsoft.com/office/spreadsheetml/2009/9/main" objectType="Drop" dropLines="4" dropStyle="combo" dx="16" fmlaLink="J6" fmlaRange="ActionItem" sel="1" val="0"/>
</file>

<file path=xl/ctrlProps/ctrlProp45.xml><?xml version="1.0" encoding="utf-8"?>
<formControlPr xmlns="http://schemas.microsoft.com/office/spreadsheetml/2009/9/main" objectType="Drop" dropLines="4" dropStyle="combo" dx="16" fmlaLink="J6" fmlaRange="ActionItem" sel="1" val="0"/>
</file>

<file path=xl/ctrlProps/ctrlProp46.xml><?xml version="1.0" encoding="utf-8"?>
<formControlPr xmlns="http://schemas.microsoft.com/office/spreadsheetml/2009/9/main" objectType="Drop" dropLines="4" dropStyle="combo" dx="16" fmlaLink="J6" fmlaRange="ActionItem" sel="1" val="0"/>
</file>

<file path=xl/ctrlProps/ctrlProp47.xml><?xml version="1.0" encoding="utf-8"?>
<formControlPr xmlns="http://schemas.microsoft.com/office/spreadsheetml/2009/9/main" objectType="Drop" dropLines="4" dropStyle="combo" dx="16" fmlaLink="J6" fmlaRange="ActionItem" sel="1" val="0"/>
</file>

<file path=xl/ctrlProps/ctrlProp48.xml><?xml version="1.0" encoding="utf-8"?>
<formControlPr xmlns="http://schemas.microsoft.com/office/spreadsheetml/2009/9/main" objectType="Drop" dropLines="4" dropStyle="combo" dx="16" fmlaLink="J6" fmlaRange="ActionItem" sel="1" val="0"/>
</file>

<file path=xl/ctrlProps/ctrlProp49.xml><?xml version="1.0" encoding="utf-8"?>
<formControlPr xmlns="http://schemas.microsoft.com/office/spreadsheetml/2009/9/main" objectType="Drop" dropLines="4" dropStyle="combo" dx="16" fmlaLink="E119" fmlaRange="CCInactivation" sel="1" val="0"/>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Drop" dropLines="4" dropStyle="combo" dx="16" fmlaLink="E121" fmlaRange="CCInactivation" sel="1" val="0"/>
</file>

<file path=xl/ctrlProps/ctrlProp51.xml><?xml version="1.0" encoding="utf-8"?>
<formControlPr xmlns="http://schemas.microsoft.com/office/spreadsheetml/2009/9/main" objectType="Drop" dropLines="4" dropStyle="combo" dx="16" fmlaLink="E120" fmlaRange="CCInactivation" sel="1" val="0"/>
</file>

<file path=xl/ctrlProps/ctrlProp52.xml><?xml version="1.0" encoding="utf-8"?>
<formControlPr xmlns="http://schemas.microsoft.com/office/spreadsheetml/2009/9/main" objectType="Drop" dropLines="4" dropStyle="combo" dx="16" fmlaLink="J119" fmlaRange="CCInactivation" sel="1" val="0"/>
</file>

<file path=xl/ctrlProps/ctrlProp53.xml><?xml version="1.0" encoding="utf-8"?>
<formControlPr xmlns="http://schemas.microsoft.com/office/spreadsheetml/2009/9/main" objectType="Drop" dropLines="4" dropStyle="combo" dx="16" fmlaLink="J120" fmlaRange="CCInactivation" sel="1" val="0"/>
</file>

<file path=xl/ctrlProps/ctrlProp54.xml><?xml version="1.0" encoding="utf-8"?>
<formControlPr xmlns="http://schemas.microsoft.com/office/spreadsheetml/2009/9/main" objectType="Drop" dropLines="4" dropStyle="combo" dx="16" fmlaLink="J121" fmlaRange="CCInactivation" sel="1" val="0"/>
</file>

<file path=xl/ctrlProps/ctrlProp55.xml><?xml version="1.0" encoding="utf-8"?>
<formControlPr xmlns="http://schemas.microsoft.com/office/spreadsheetml/2009/9/main" objectType="Drop" dropLines="5" dropStyle="combo" dx="16" fmlaLink="D8" fmlaRange="PPRequestType" sel="2" val="0"/>
</file>

<file path=xl/ctrlProps/ctrlProp56.xml><?xml version="1.0" encoding="utf-8"?>
<formControlPr xmlns="http://schemas.microsoft.com/office/spreadsheetml/2009/9/main" objectType="Drop" dropLines="4" dropStyle="combo" dx="16" fmlaLink="G8" fmlaRange="PPAccess" sel="2" val="0"/>
</file>

<file path=xl/ctrlProps/ctrlProp57.xml><?xml version="1.0" encoding="utf-8"?>
<formControlPr xmlns="http://schemas.microsoft.com/office/spreadsheetml/2009/9/main" objectType="Drop" dropLines="7" dropStyle="combo" dx="16" fmlaLink="E13" fmlaRange="PPOrganization" sel="2" val="0"/>
</file>

<file path=xl/ctrlProps/ctrlProp58.xml><?xml version="1.0" encoding="utf-8"?>
<formControlPr xmlns="http://schemas.microsoft.com/office/spreadsheetml/2009/9/main" objectType="Drop" dropLines="4" dropStyle="combo" dx="16" fmlaLink="J15" fmlaRange="PPStatus" sel="2" val="0"/>
</file>

<file path=xl/ctrlProps/ctrlProp59.xml><?xml version="1.0" encoding="utf-8"?>
<formControlPr xmlns="http://schemas.microsoft.com/office/spreadsheetml/2009/9/main" objectType="Drop" dropLines="4" dropStyle="combo" dx="16" fmlaLink="D26" fmlaRange="PPEEOnline" sel="2"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Lines="6" dropStyle="combo" dx="16" fmlaLink="J26" fmlaRange="PPReporting" sel="2" val="0"/>
</file>

<file path=xl/ctrlProps/ctrlProp61.xml><?xml version="1.0" encoding="utf-8"?>
<formControlPr xmlns="http://schemas.microsoft.com/office/spreadsheetml/2009/9/main" objectType="Drop" dropLines="7" dropStyle="combo" dx="16" fmlaLink="E34" fmlaRange="PPOrganization" sel="2"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19.jpe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5" Type="http://schemas.openxmlformats.org/officeDocument/2006/relationships/image" Target="../media/image24.emf"/><Relationship Id="rId4" Type="http://schemas.openxmlformats.org/officeDocument/2006/relationships/image" Target="../media/image2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7.emf"/><Relationship Id="rId13" Type="http://schemas.openxmlformats.org/officeDocument/2006/relationships/image" Target="../media/image5.emf"/><Relationship Id="rId3" Type="http://schemas.openxmlformats.org/officeDocument/2006/relationships/image" Target="../media/image12.emf"/><Relationship Id="rId7" Type="http://schemas.openxmlformats.org/officeDocument/2006/relationships/image" Target="../media/image16.emf"/><Relationship Id="rId12" Type="http://schemas.openxmlformats.org/officeDocument/2006/relationships/image" Target="../media/image6.emf"/><Relationship Id="rId17" Type="http://schemas.openxmlformats.org/officeDocument/2006/relationships/image" Target="../media/image1.emf"/><Relationship Id="rId2" Type="http://schemas.openxmlformats.org/officeDocument/2006/relationships/image" Target="../media/image11.emf"/><Relationship Id="rId16" Type="http://schemas.openxmlformats.org/officeDocument/2006/relationships/image" Target="../media/image2.emf"/><Relationship Id="rId1" Type="http://schemas.openxmlformats.org/officeDocument/2006/relationships/image" Target="../media/image10.emf"/><Relationship Id="rId6" Type="http://schemas.openxmlformats.org/officeDocument/2006/relationships/image" Target="../media/image15.emf"/><Relationship Id="rId11" Type="http://schemas.openxmlformats.org/officeDocument/2006/relationships/image" Target="../media/image7.emf"/><Relationship Id="rId5" Type="http://schemas.openxmlformats.org/officeDocument/2006/relationships/image" Target="../media/image14.emf"/><Relationship Id="rId15" Type="http://schemas.openxmlformats.org/officeDocument/2006/relationships/image" Target="../media/image3.emf"/><Relationship Id="rId10" Type="http://schemas.openxmlformats.org/officeDocument/2006/relationships/image" Target="../media/image8.emf"/><Relationship Id="rId4" Type="http://schemas.openxmlformats.org/officeDocument/2006/relationships/image" Target="../media/image13.emf"/><Relationship Id="rId9" Type="http://schemas.openxmlformats.org/officeDocument/2006/relationships/image" Target="../media/image9.emf"/><Relationship Id="rId1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12</xdr:row>
          <xdr:rowOff>104775</xdr:rowOff>
        </xdr:from>
        <xdr:to>
          <xdr:col>3</xdr:col>
          <xdr:colOff>400050</xdr:colOff>
          <xdr:row>12</xdr:row>
          <xdr:rowOff>485775</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14</xdr:row>
          <xdr:rowOff>266700</xdr:rowOff>
        </xdr:from>
        <xdr:to>
          <xdr:col>3</xdr:col>
          <xdr:colOff>419100</xdr:colOff>
          <xdr:row>14</xdr:row>
          <xdr:rowOff>438150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171450</xdr:rowOff>
        </xdr:from>
        <xdr:to>
          <xdr:col>3</xdr:col>
          <xdr:colOff>504825</xdr:colOff>
          <xdr:row>13</xdr:row>
          <xdr:rowOff>409575</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104775</xdr:rowOff>
        </xdr:from>
        <xdr:to>
          <xdr:col>3</xdr:col>
          <xdr:colOff>400050</xdr:colOff>
          <xdr:row>16</xdr:row>
          <xdr:rowOff>485775</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104775</xdr:rowOff>
        </xdr:from>
        <xdr:to>
          <xdr:col>3</xdr:col>
          <xdr:colOff>400050</xdr:colOff>
          <xdr:row>17</xdr:row>
          <xdr:rowOff>485775</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104775</xdr:rowOff>
        </xdr:from>
        <xdr:to>
          <xdr:col>3</xdr:col>
          <xdr:colOff>400050</xdr:colOff>
          <xdr:row>17</xdr:row>
          <xdr:rowOff>485775</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104775</xdr:rowOff>
        </xdr:from>
        <xdr:to>
          <xdr:col>3</xdr:col>
          <xdr:colOff>400050</xdr:colOff>
          <xdr:row>18</xdr:row>
          <xdr:rowOff>485775</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104775</xdr:rowOff>
        </xdr:from>
        <xdr:to>
          <xdr:col>3</xdr:col>
          <xdr:colOff>400050</xdr:colOff>
          <xdr:row>18</xdr:row>
          <xdr:rowOff>485775</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104775</xdr:rowOff>
        </xdr:from>
        <xdr:to>
          <xdr:col>3</xdr:col>
          <xdr:colOff>400050</xdr:colOff>
          <xdr:row>19</xdr:row>
          <xdr:rowOff>485775</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104775</xdr:rowOff>
        </xdr:from>
        <xdr:to>
          <xdr:col>3</xdr:col>
          <xdr:colOff>400050</xdr:colOff>
          <xdr:row>19</xdr:row>
          <xdr:rowOff>485775</xdr:rowOff>
        </xdr:to>
        <xdr:sp macro="" textlink="">
          <xdr:nvSpPr>
            <xdr:cNvPr id="85015" name="Check Box 23" hidden="1">
              <a:extLst>
                <a:ext uri="{63B3BB69-23CF-44E3-9099-C40C66FF867C}">
                  <a14:compatExt spid="_x0000_s85015"/>
                </a:ext>
                <a:ext uri="{FF2B5EF4-FFF2-40B4-BE49-F238E27FC236}">
                  <a16:creationId xmlns:a16="http://schemas.microsoft.com/office/drawing/2014/main" id="{00000000-0008-0000-0300-00001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104775</xdr:rowOff>
        </xdr:from>
        <xdr:to>
          <xdr:col>3</xdr:col>
          <xdr:colOff>400050</xdr:colOff>
          <xdr:row>20</xdr:row>
          <xdr:rowOff>485775</xdr:rowOff>
        </xdr:to>
        <xdr:sp macro="" textlink="">
          <xdr:nvSpPr>
            <xdr:cNvPr id="85016" name="Check Box 24" hidden="1">
              <a:extLst>
                <a:ext uri="{63B3BB69-23CF-44E3-9099-C40C66FF867C}">
                  <a14:compatExt spid="_x0000_s85016"/>
                </a:ext>
                <a:ext uri="{FF2B5EF4-FFF2-40B4-BE49-F238E27FC236}">
                  <a16:creationId xmlns:a16="http://schemas.microsoft.com/office/drawing/2014/main" id="{00000000-0008-0000-0300-00001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104775</xdr:rowOff>
        </xdr:from>
        <xdr:to>
          <xdr:col>3</xdr:col>
          <xdr:colOff>400050</xdr:colOff>
          <xdr:row>20</xdr:row>
          <xdr:rowOff>485775</xdr:rowOff>
        </xdr:to>
        <xdr:sp macro="" textlink="">
          <xdr:nvSpPr>
            <xdr:cNvPr id="85017" name="Check Box 25" hidden="1">
              <a:extLst>
                <a:ext uri="{63B3BB69-23CF-44E3-9099-C40C66FF867C}">
                  <a14:compatExt spid="_x0000_s85017"/>
                </a:ext>
                <a:ext uri="{FF2B5EF4-FFF2-40B4-BE49-F238E27FC236}">
                  <a16:creationId xmlns:a16="http://schemas.microsoft.com/office/drawing/2014/main" id="{00000000-0008-0000-0300-00001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104775</xdr:rowOff>
        </xdr:from>
        <xdr:to>
          <xdr:col>3</xdr:col>
          <xdr:colOff>400050</xdr:colOff>
          <xdr:row>21</xdr:row>
          <xdr:rowOff>485775</xdr:rowOff>
        </xdr:to>
        <xdr:sp macro="" textlink="">
          <xdr:nvSpPr>
            <xdr:cNvPr id="85018" name="Check Box 26" hidden="1">
              <a:extLst>
                <a:ext uri="{63B3BB69-23CF-44E3-9099-C40C66FF867C}">
                  <a14:compatExt spid="_x0000_s85018"/>
                </a:ext>
                <a:ext uri="{FF2B5EF4-FFF2-40B4-BE49-F238E27FC236}">
                  <a16:creationId xmlns:a16="http://schemas.microsoft.com/office/drawing/2014/main" id="{00000000-0008-0000-0300-00001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104775</xdr:rowOff>
        </xdr:from>
        <xdr:to>
          <xdr:col>3</xdr:col>
          <xdr:colOff>400050</xdr:colOff>
          <xdr:row>21</xdr:row>
          <xdr:rowOff>485775</xdr:rowOff>
        </xdr:to>
        <xdr:sp macro="" textlink="">
          <xdr:nvSpPr>
            <xdr:cNvPr id="85019" name="Check Box 27" hidden="1">
              <a:extLst>
                <a:ext uri="{63B3BB69-23CF-44E3-9099-C40C66FF867C}">
                  <a14:compatExt spid="_x0000_s85019"/>
                </a:ext>
                <a:ext uri="{FF2B5EF4-FFF2-40B4-BE49-F238E27FC236}">
                  <a16:creationId xmlns:a16="http://schemas.microsoft.com/office/drawing/2014/main" id="{00000000-0008-0000-0300-00001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104775</xdr:rowOff>
        </xdr:from>
        <xdr:to>
          <xdr:col>3</xdr:col>
          <xdr:colOff>400050</xdr:colOff>
          <xdr:row>22</xdr:row>
          <xdr:rowOff>485775</xdr:rowOff>
        </xdr:to>
        <xdr:sp macro="" textlink="">
          <xdr:nvSpPr>
            <xdr:cNvPr id="85020" name="Check Box 28" hidden="1">
              <a:extLst>
                <a:ext uri="{63B3BB69-23CF-44E3-9099-C40C66FF867C}">
                  <a14:compatExt spid="_x0000_s85020"/>
                </a:ext>
                <a:ext uri="{FF2B5EF4-FFF2-40B4-BE49-F238E27FC236}">
                  <a16:creationId xmlns:a16="http://schemas.microsoft.com/office/drawing/2014/main" id="{00000000-0008-0000-0300-00001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104775</xdr:rowOff>
        </xdr:from>
        <xdr:to>
          <xdr:col>3</xdr:col>
          <xdr:colOff>400050</xdr:colOff>
          <xdr:row>22</xdr:row>
          <xdr:rowOff>485775</xdr:rowOff>
        </xdr:to>
        <xdr:sp macro="" textlink="">
          <xdr:nvSpPr>
            <xdr:cNvPr id="85021" name="Check Box 29" hidden="1">
              <a:extLst>
                <a:ext uri="{63B3BB69-23CF-44E3-9099-C40C66FF867C}">
                  <a14:compatExt spid="_x0000_s85021"/>
                </a:ext>
                <a:ext uri="{FF2B5EF4-FFF2-40B4-BE49-F238E27FC236}">
                  <a16:creationId xmlns:a16="http://schemas.microsoft.com/office/drawing/2014/main" id="{00000000-0008-0000-0300-00001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266700</xdr:rowOff>
        </xdr:from>
        <xdr:to>
          <xdr:col>3</xdr:col>
          <xdr:colOff>419100</xdr:colOff>
          <xdr:row>15</xdr:row>
          <xdr:rowOff>438150</xdr:rowOff>
        </xdr:to>
        <xdr:sp macro="" textlink="">
          <xdr:nvSpPr>
            <xdr:cNvPr id="85022" name="Check Box 30" hidden="1">
              <a:extLst>
                <a:ext uri="{63B3BB69-23CF-44E3-9099-C40C66FF867C}">
                  <a14:compatExt spid="_x0000_s85022"/>
                </a:ext>
                <a:ext uri="{FF2B5EF4-FFF2-40B4-BE49-F238E27FC236}">
                  <a16:creationId xmlns:a16="http://schemas.microsoft.com/office/drawing/2014/main" id="{00000000-0008-0000-0300-00001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8</xdr:col>
          <xdr:colOff>9525</xdr:colOff>
          <xdr:row>54</xdr:row>
          <xdr:rowOff>0</xdr:rowOff>
        </xdr:to>
        <xdr:sp macro="" textlink="">
          <xdr:nvSpPr>
            <xdr:cNvPr id="5156" name="Drop Down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200025</xdr:rowOff>
        </xdr:from>
        <xdr:to>
          <xdr:col>8</xdr:col>
          <xdr:colOff>9525</xdr:colOff>
          <xdr:row>12</xdr:row>
          <xdr:rowOff>190500</xdr:rowOff>
        </xdr:to>
        <xdr:sp macro="" textlink="">
          <xdr:nvSpPr>
            <xdr:cNvPr id="5175" name="Drop Down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200025</xdr:rowOff>
        </xdr:from>
        <xdr:to>
          <xdr:col>8</xdr:col>
          <xdr:colOff>9525</xdr:colOff>
          <xdr:row>15</xdr:row>
          <xdr:rowOff>190500</xdr:rowOff>
        </xdr:to>
        <xdr:sp macro="" textlink="">
          <xdr:nvSpPr>
            <xdr:cNvPr id="5176" name="Drop Down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9525</xdr:colOff>
          <xdr:row>16</xdr:row>
          <xdr:rowOff>200025</xdr:rowOff>
        </xdr:to>
        <xdr:sp macro="" textlink="">
          <xdr:nvSpPr>
            <xdr:cNvPr id="5180" name="Drop Down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9525</xdr:colOff>
          <xdr:row>24</xdr:row>
          <xdr:rowOff>200025</xdr:rowOff>
        </xdr:to>
        <xdr:sp macro="" textlink="">
          <xdr:nvSpPr>
            <xdr:cNvPr id="5182" name="Drop Down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200025</xdr:rowOff>
        </xdr:from>
        <xdr:to>
          <xdr:col>8</xdr:col>
          <xdr:colOff>9525</xdr:colOff>
          <xdr:row>17</xdr:row>
          <xdr:rowOff>190500</xdr:rowOff>
        </xdr:to>
        <xdr:sp macro="" textlink="">
          <xdr:nvSpPr>
            <xdr:cNvPr id="5185" name="Drop Down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9525</xdr:colOff>
          <xdr:row>19</xdr:row>
          <xdr:rowOff>200025</xdr:rowOff>
        </xdr:to>
        <xdr:sp macro="" textlink="">
          <xdr:nvSpPr>
            <xdr:cNvPr id="5186" name="Drop Down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8</xdr:col>
          <xdr:colOff>9525</xdr:colOff>
          <xdr:row>66</xdr:row>
          <xdr:rowOff>0</xdr:rowOff>
        </xdr:to>
        <xdr:sp macro="" textlink="">
          <xdr:nvSpPr>
            <xdr:cNvPr id="5207" name="Drop Down 87" hidden="1">
              <a:extLst>
                <a:ext uri="{63B3BB69-23CF-44E3-9099-C40C66FF867C}">
                  <a14:compatExt spid="_x0000_s5207"/>
                </a:ext>
                <a:ext uri="{FF2B5EF4-FFF2-40B4-BE49-F238E27FC236}">
                  <a16:creationId xmlns:a16="http://schemas.microsoft.com/office/drawing/2014/main" id="{00000000-0008-0000-0400-00005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19050</xdr:rowOff>
        </xdr:from>
        <xdr:to>
          <xdr:col>8</xdr:col>
          <xdr:colOff>9525</xdr:colOff>
          <xdr:row>62</xdr:row>
          <xdr:rowOff>9525</xdr:rowOff>
        </xdr:to>
        <xdr:sp macro="" textlink="">
          <xdr:nvSpPr>
            <xdr:cNvPr id="5230" name="Drop Down 110" hidden="1">
              <a:extLst>
                <a:ext uri="{63B3BB69-23CF-44E3-9099-C40C66FF867C}">
                  <a14:compatExt spid="_x0000_s5230"/>
                </a:ext>
                <a:ext uri="{FF2B5EF4-FFF2-40B4-BE49-F238E27FC236}">
                  <a16:creationId xmlns:a16="http://schemas.microsoft.com/office/drawing/2014/main" id="{00000000-0008-0000-0400-00006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28575</xdr:rowOff>
        </xdr:from>
        <xdr:to>
          <xdr:col>7</xdr:col>
          <xdr:colOff>3762375</xdr:colOff>
          <xdr:row>86</xdr:row>
          <xdr:rowOff>0</xdr:rowOff>
        </xdr:to>
        <xdr:sp macro="" textlink="">
          <xdr:nvSpPr>
            <xdr:cNvPr id="5234" name="Drop Down 114" hidden="1">
              <a:extLst>
                <a:ext uri="{63B3BB69-23CF-44E3-9099-C40C66FF867C}">
                  <a14:compatExt spid="_x0000_s5234"/>
                </a:ext>
                <a:ext uri="{FF2B5EF4-FFF2-40B4-BE49-F238E27FC236}">
                  <a16:creationId xmlns:a16="http://schemas.microsoft.com/office/drawing/2014/main" id="{00000000-0008-0000-0400-00007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9525</xdr:rowOff>
        </xdr:from>
        <xdr:to>
          <xdr:col>8</xdr:col>
          <xdr:colOff>19050</xdr:colOff>
          <xdr:row>97</xdr:row>
          <xdr:rowOff>200025</xdr:rowOff>
        </xdr:to>
        <xdr:sp macro="" textlink="">
          <xdr:nvSpPr>
            <xdr:cNvPr id="5236" name="Drop Down 116" hidden="1">
              <a:extLst>
                <a:ext uri="{63B3BB69-23CF-44E3-9099-C40C66FF867C}">
                  <a14:compatExt spid="_x0000_s5236"/>
                </a:ext>
                <a:ext uri="{FF2B5EF4-FFF2-40B4-BE49-F238E27FC236}">
                  <a16:creationId xmlns:a16="http://schemas.microsoft.com/office/drawing/2014/main" id="{00000000-0008-0000-0400-00007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8</xdr:col>
          <xdr:colOff>9525</xdr:colOff>
          <xdr:row>78</xdr:row>
          <xdr:rowOff>0</xdr:rowOff>
        </xdr:to>
        <xdr:sp macro="" textlink="">
          <xdr:nvSpPr>
            <xdr:cNvPr id="5251" name="Drop Down 131" hidden="1">
              <a:extLst>
                <a:ext uri="{63B3BB69-23CF-44E3-9099-C40C66FF867C}">
                  <a14:compatExt spid="_x0000_s5251"/>
                </a:ext>
                <a:ext uri="{FF2B5EF4-FFF2-40B4-BE49-F238E27FC236}">
                  <a16:creationId xmlns:a16="http://schemas.microsoft.com/office/drawing/2014/main" id="{00000000-0008-0000-0400-00008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0</xdr:rowOff>
        </xdr:from>
        <xdr:to>
          <xdr:col>8</xdr:col>
          <xdr:colOff>19050</xdr:colOff>
          <xdr:row>90</xdr:row>
          <xdr:rowOff>0</xdr:rowOff>
        </xdr:to>
        <xdr:sp macro="" textlink="">
          <xdr:nvSpPr>
            <xdr:cNvPr id="5253" name="Drop Down 133" hidden="1">
              <a:extLst>
                <a:ext uri="{63B3BB69-23CF-44E3-9099-C40C66FF867C}">
                  <a14:compatExt spid="_x0000_s5253"/>
                </a:ext>
                <a:ext uri="{FF2B5EF4-FFF2-40B4-BE49-F238E27FC236}">
                  <a16:creationId xmlns:a16="http://schemas.microsoft.com/office/drawing/2014/main" id="{00000000-0008-0000-0400-00008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9525</xdr:rowOff>
        </xdr:from>
        <xdr:to>
          <xdr:col>8</xdr:col>
          <xdr:colOff>9525</xdr:colOff>
          <xdr:row>103</xdr:row>
          <xdr:rowOff>0</xdr:rowOff>
        </xdr:to>
        <xdr:sp macro="" textlink="">
          <xdr:nvSpPr>
            <xdr:cNvPr id="5256" name="Drop Down 136" hidden="1">
              <a:extLst>
                <a:ext uri="{63B3BB69-23CF-44E3-9099-C40C66FF867C}">
                  <a14:compatExt spid="_x0000_s5256"/>
                </a:ext>
                <a:ext uri="{FF2B5EF4-FFF2-40B4-BE49-F238E27FC236}">
                  <a16:creationId xmlns:a16="http://schemas.microsoft.com/office/drawing/2014/main" id="{00000000-0008-0000-0400-00008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7</xdr:col>
          <xdr:colOff>1828800</xdr:colOff>
          <xdr:row>54</xdr:row>
          <xdr:rowOff>228600</xdr:rowOff>
        </xdr:to>
        <xdr:sp macro="" textlink="">
          <xdr:nvSpPr>
            <xdr:cNvPr id="5258" name="TextBox1" hidden="1">
              <a:extLst>
                <a:ext uri="{63B3BB69-23CF-44E3-9099-C40C66FF867C}">
                  <a14:compatExt spid="_x0000_s5258"/>
                </a:ext>
                <a:ext uri="{FF2B5EF4-FFF2-40B4-BE49-F238E27FC236}">
                  <a16:creationId xmlns:a16="http://schemas.microsoft.com/office/drawing/2014/main" id="{00000000-0008-0000-0400-00008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54</xdr:row>
          <xdr:rowOff>9525</xdr:rowOff>
        </xdr:from>
        <xdr:to>
          <xdr:col>7</xdr:col>
          <xdr:colOff>3762375</xdr:colOff>
          <xdr:row>54</xdr:row>
          <xdr:rowOff>219075</xdr:rowOff>
        </xdr:to>
        <xdr:sp macro="" textlink="">
          <xdr:nvSpPr>
            <xdr:cNvPr id="5259" name="TextBox2" hidden="1">
              <a:extLst>
                <a:ext uri="{63B3BB69-23CF-44E3-9099-C40C66FF867C}">
                  <a14:compatExt spid="_x0000_s5259"/>
                </a:ext>
                <a:ext uri="{FF2B5EF4-FFF2-40B4-BE49-F238E27FC236}">
                  <a16:creationId xmlns:a16="http://schemas.microsoft.com/office/drawing/2014/main" id="{00000000-0008-0000-0400-00008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209550</xdr:rowOff>
        </xdr:from>
        <xdr:to>
          <xdr:col>7</xdr:col>
          <xdr:colOff>1800225</xdr:colOff>
          <xdr:row>67</xdr:row>
          <xdr:rowOff>0</xdr:rowOff>
        </xdr:to>
        <xdr:sp macro="" textlink="">
          <xdr:nvSpPr>
            <xdr:cNvPr id="5260" name="TextBox3" hidden="1">
              <a:extLst>
                <a:ext uri="{63B3BB69-23CF-44E3-9099-C40C66FF867C}">
                  <a14:compatExt spid="_x0000_s5260"/>
                </a:ext>
                <a:ext uri="{FF2B5EF4-FFF2-40B4-BE49-F238E27FC236}">
                  <a16:creationId xmlns:a16="http://schemas.microsoft.com/office/drawing/2014/main" id="{00000000-0008-0000-0400-00008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1809750</xdr:colOff>
          <xdr:row>66</xdr:row>
          <xdr:rowOff>0</xdr:rowOff>
        </xdr:from>
        <xdr:to>
          <xdr:col>7</xdr:col>
          <xdr:colOff>3762375</xdr:colOff>
          <xdr:row>66</xdr:row>
          <xdr:rowOff>200025</xdr:rowOff>
        </xdr:to>
        <xdr:sp macro="" textlink="">
          <xdr:nvSpPr>
            <xdr:cNvPr id="5261" name="TextBox4" hidden="1">
              <a:extLst>
                <a:ext uri="{63B3BB69-23CF-44E3-9099-C40C66FF867C}">
                  <a14:compatExt spid="_x0000_s5261"/>
                </a:ext>
                <a:ext uri="{FF2B5EF4-FFF2-40B4-BE49-F238E27FC236}">
                  <a16:creationId xmlns:a16="http://schemas.microsoft.com/office/drawing/2014/main" id="{00000000-0008-0000-0400-00008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9525</xdr:rowOff>
        </xdr:from>
        <xdr:to>
          <xdr:col>7</xdr:col>
          <xdr:colOff>1828800</xdr:colOff>
          <xdr:row>79</xdr:row>
          <xdr:rowOff>0</xdr:rowOff>
        </xdr:to>
        <xdr:sp macro="" textlink="">
          <xdr:nvSpPr>
            <xdr:cNvPr id="5262" name="TextBox5" hidden="1">
              <a:extLst>
                <a:ext uri="{63B3BB69-23CF-44E3-9099-C40C66FF867C}">
                  <a14:compatExt spid="_x0000_s5262"/>
                </a:ext>
                <a:ext uri="{FF2B5EF4-FFF2-40B4-BE49-F238E27FC236}">
                  <a16:creationId xmlns:a16="http://schemas.microsoft.com/office/drawing/2014/main" id="{00000000-0008-0000-0400-00008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78</xdr:row>
          <xdr:rowOff>0</xdr:rowOff>
        </xdr:from>
        <xdr:to>
          <xdr:col>7</xdr:col>
          <xdr:colOff>3762375</xdr:colOff>
          <xdr:row>78</xdr:row>
          <xdr:rowOff>200025</xdr:rowOff>
        </xdr:to>
        <xdr:sp macro="" textlink="">
          <xdr:nvSpPr>
            <xdr:cNvPr id="5263" name="TextBox6" hidden="1">
              <a:extLst>
                <a:ext uri="{63B3BB69-23CF-44E3-9099-C40C66FF867C}">
                  <a14:compatExt spid="_x0000_s5263"/>
                </a:ext>
                <a:ext uri="{FF2B5EF4-FFF2-40B4-BE49-F238E27FC236}">
                  <a16:creationId xmlns:a16="http://schemas.microsoft.com/office/drawing/2014/main" id="{00000000-0008-0000-0400-00008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3810000</xdr:colOff>
          <xdr:row>90</xdr:row>
          <xdr:rowOff>0</xdr:rowOff>
        </xdr:from>
        <xdr:to>
          <xdr:col>7</xdr:col>
          <xdr:colOff>1800225</xdr:colOff>
          <xdr:row>90</xdr:row>
          <xdr:rowOff>200025</xdr:rowOff>
        </xdr:to>
        <xdr:sp macro="" textlink="">
          <xdr:nvSpPr>
            <xdr:cNvPr id="5264" name="TextBox7" hidden="1">
              <a:extLst>
                <a:ext uri="{63B3BB69-23CF-44E3-9099-C40C66FF867C}">
                  <a14:compatExt spid="_x0000_s5264"/>
                </a:ext>
                <a:ext uri="{FF2B5EF4-FFF2-40B4-BE49-F238E27FC236}">
                  <a16:creationId xmlns:a16="http://schemas.microsoft.com/office/drawing/2014/main" id="{00000000-0008-0000-0400-00009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1800225</xdr:colOff>
          <xdr:row>90</xdr:row>
          <xdr:rowOff>0</xdr:rowOff>
        </xdr:from>
        <xdr:to>
          <xdr:col>7</xdr:col>
          <xdr:colOff>3743325</xdr:colOff>
          <xdr:row>90</xdr:row>
          <xdr:rowOff>200025</xdr:rowOff>
        </xdr:to>
        <xdr:sp macro="" textlink="">
          <xdr:nvSpPr>
            <xdr:cNvPr id="5265" name="TextBox8" hidden="1">
              <a:extLst>
                <a:ext uri="{63B3BB69-23CF-44E3-9099-C40C66FF867C}">
                  <a14:compatExt spid="_x0000_s5265"/>
                </a:ext>
                <a:ext uri="{FF2B5EF4-FFF2-40B4-BE49-F238E27FC236}">
                  <a16:creationId xmlns:a16="http://schemas.microsoft.com/office/drawing/2014/main" id="{00000000-0008-0000-0400-00009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219075</xdr:rowOff>
        </xdr:from>
        <xdr:to>
          <xdr:col>8</xdr:col>
          <xdr:colOff>0</xdr:colOff>
          <xdr:row>73</xdr:row>
          <xdr:rowOff>190500</xdr:rowOff>
        </xdr:to>
        <xdr:sp macro="" textlink="">
          <xdr:nvSpPr>
            <xdr:cNvPr id="5266" name="Drop Down 146" hidden="1">
              <a:extLst>
                <a:ext uri="{63B3BB69-23CF-44E3-9099-C40C66FF867C}">
                  <a14:compatExt spid="_x0000_s5266"/>
                </a:ext>
                <a:ext uri="{FF2B5EF4-FFF2-40B4-BE49-F238E27FC236}">
                  <a16:creationId xmlns:a16="http://schemas.microsoft.com/office/drawing/2014/main" id="{00000000-0008-0000-0400-00009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9525</xdr:colOff>
          <xdr:row>28</xdr:row>
          <xdr:rowOff>200025</xdr:rowOff>
        </xdr:to>
        <xdr:sp macro="" textlink="">
          <xdr:nvSpPr>
            <xdr:cNvPr id="5269" name="Drop Down 149" hidden="1">
              <a:extLst>
                <a:ext uri="{63B3BB69-23CF-44E3-9099-C40C66FF867C}">
                  <a14:compatExt spid="_x0000_s5269"/>
                </a:ext>
                <a:ext uri="{FF2B5EF4-FFF2-40B4-BE49-F238E27FC236}">
                  <a16:creationId xmlns:a16="http://schemas.microsoft.com/office/drawing/2014/main" id="{00000000-0008-0000-0400-00009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58</xdr:row>
          <xdr:rowOff>0</xdr:rowOff>
        </xdr:from>
        <xdr:to>
          <xdr:col>7</xdr:col>
          <xdr:colOff>3762375</xdr:colOff>
          <xdr:row>59</xdr:row>
          <xdr:rowOff>9525</xdr:rowOff>
        </xdr:to>
        <xdr:sp macro="" textlink="">
          <xdr:nvSpPr>
            <xdr:cNvPr id="5283" name="TextBox20" hidden="1">
              <a:extLst>
                <a:ext uri="{63B3BB69-23CF-44E3-9099-C40C66FF867C}">
                  <a14:compatExt spid="_x0000_s5283"/>
                </a:ext>
                <a:ext uri="{FF2B5EF4-FFF2-40B4-BE49-F238E27FC236}">
                  <a16:creationId xmlns:a16="http://schemas.microsoft.com/office/drawing/2014/main" id="{00000000-0008-0000-0400-0000A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3</xdr:col>
      <xdr:colOff>17930</xdr:colOff>
      <xdr:row>44</xdr:row>
      <xdr:rowOff>35859</xdr:rowOff>
    </xdr:from>
    <xdr:to>
      <xdr:col>7</xdr:col>
      <xdr:colOff>3881718</xdr:colOff>
      <xdr:row>47</xdr:row>
      <xdr:rowOff>71718</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18565" y="6911788"/>
          <a:ext cx="11080377" cy="627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By signing the below, you agree:							</a:t>
          </a:r>
        </a:p>
        <a:p>
          <a:r>
            <a:rPr lang="en-CA" sz="1100" baseline="0"/>
            <a:t>    -</a:t>
          </a:r>
          <a:r>
            <a:rPr lang="en-CA" sz="1100"/>
            <a:t>The Approver's spending authority is limited to the level of authority assigned to his/her job position in accordance with the Levels of Spending Authority Policy.    </a:t>
          </a:r>
        </a:p>
        <a:p>
          <a:r>
            <a:rPr lang="en-CA" sz="1100"/>
            <a:t>    -To follow the</a:t>
          </a:r>
          <a:r>
            <a:rPr lang="en-CA" sz="1100" baseline="0"/>
            <a:t> Research and Other Restriced Contributions Policy. </a:t>
          </a:r>
          <a:r>
            <a:rPr lang="en-CA" sz="1100"/>
            <a:t>	</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3771900</xdr:colOff>
          <xdr:row>4</xdr:row>
          <xdr:rowOff>190500</xdr:rowOff>
        </xdr:to>
        <xdr:sp macro="" textlink="">
          <xdr:nvSpPr>
            <xdr:cNvPr id="5316" name="Drop Down 196" hidden="1">
              <a:extLst>
                <a:ext uri="{63B3BB69-23CF-44E3-9099-C40C66FF867C}">
                  <a14:compatExt spid="_x0000_s5316"/>
                </a:ext>
                <a:ext uri="{FF2B5EF4-FFF2-40B4-BE49-F238E27FC236}">
                  <a16:creationId xmlns:a16="http://schemas.microsoft.com/office/drawing/2014/main" id="{00000000-0008-0000-0400-0000C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9525</xdr:rowOff>
        </xdr:from>
        <xdr:to>
          <xdr:col>7</xdr:col>
          <xdr:colOff>3771900</xdr:colOff>
          <xdr:row>59</xdr:row>
          <xdr:rowOff>200025</xdr:rowOff>
        </xdr:to>
        <xdr:sp macro="" textlink="">
          <xdr:nvSpPr>
            <xdr:cNvPr id="5348" name="Drop Down 228" hidden="1">
              <a:extLst>
                <a:ext uri="{63B3BB69-23CF-44E3-9099-C40C66FF867C}">
                  <a14:compatExt spid="_x0000_s5348"/>
                </a:ext>
                <a:ext uri="{FF2B5EF4-FFF2-40B4-BE49-F238E27FC236}">
                  <a16:creationId xmlns:a16="http://schemas.microsoft.com/office/drawing/2014/main" id="{00000000-0008-0000-0400-0000E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28575</xdr:colOff>
          <xdr:row>95</xdr:row>
          <xdr:rowOff>209550</xdr:rowOff>
        </xdr:to>
        <xdr:sp macro="" textlink="">
          <xdr:nvSpPr>
            <xdr:cNvPr id="5353" name="Drop Down 233" hidden="1">
              <a:extLst>
                <a:ext uri="{63B3BB69-23CF-44E3-9099-C40C66FF867C}">
                  <a14:compatExt spid="_x0000_s5353"/>
                </a:ext>
                <a:ext uri="{FF2B5EF4-FFF2-40B4-BE49-F238E27FC236}">
                  <a16:creationId xmlns:a16="http://schemas.microsoft.com/office/drawing/2014/main" id="{00000000-0008-0000-0400-0000E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28575</xdr:colOff>
          <xdr:row>84</xdr:row>
          <xdr:rowOff>0</xdr:rowOff>
        </xdr:to>
        <xdr:sp macro="" textlink="">
          <xdr:nvSpPr>
            <xdr:cNvPr id="5354" name="Drop Down 234" hidden="1">
              <a:extLst>
                <a:ext uri="{63B3BB69-23CF-44E3-9099-C40C66FF867C}">
                  <a14:compatExt spid="_x0000_s5354"/>
                </a:ext>
                <a:ext uri="{FF2B5EF4-FFF2-40B4-BE49-F238E27FC236}">
                  <a16:creationId xmlns:a16="http://schemas.microsoft.com/office/drawing/2014/main" id="{00000000-0008-0000-0400-0000E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12</xdr:col>
      <xdr:colOff>152401</xdr:colOff>
      <xdr:row>58</xdr:row>
      <xdr:rowOff>19049</xdr:rowOff>
    </xdr:from>
    <xdr:to>
      <xdr:col>17</xdr:col>
      <xdr:colOff>668128</xdr:colOff>
      <xdr:row>72</xdr:row>
      <xdr:rowOff>180975</xdr:rowOff>
    </xdr:to>
    <xdr:pic>
      <xdr:nvPicPr>
        <xdr:cNvPr id="7" name="Picture 6">
          <a:extLst>
            <a:ext uri="{FF2B5EF4-FFF2-40B4-BE49-F238E27FC236}">
              <a16:creationId xmlns:a16="http://schemas.microsoft.com/office/drawing/2014/main" id="{80F8D7CC-D181-E985-7D29-46FF96388B24}"/>
            </a:ext>
          </a:extLst>
        </xdr:cNvPr>
        <xdr:cNvPicPr>
          <a:picLocks noChangeAspect="1"/>
        </xdr:cNvPicPr>
      </xdr:nvPicPr>
      <xdr:blipFill>
        <a:blip xmlns:r="http://schemas.openxmlformats.org/officeDocument/2006/relationships" r:embed="rId1"/>
        <a:stretch>
          <a:fillRect/>
        </a:stretch>
      </xdr:blipFill>
      <xdr:spPr>
        <a:xfrm>
          <a:off x="12573001" y="10487024"/>
          <a:ext cx="2868402" cy="28384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28575</xdr:colOff>
          <xdr:row>95</xdr:row>
          <xdr:rowOff>209550</xdr:rowOff>
        </xdr:to>
        <xdr:sp macro="" textlink="">
          <xdr:nvSpPr>
            <xdr:cNvPr id="5364" name="Drop Down 244" hidden="1">
              <a:extLst>
                <a:ext uri="{63B3BB69-23CF-44E3-9099-C40C66FF867C}">
                  <a14:compatExt spid="_x0000_s5364"/>
                </a:ext>
                <a:ext uri="{FF2B5EF4-FFF2-40B4-BE49-F238E27FC236}">
                  <a16:creationId xmlns:a16="http://schemas.microsoft.com/office/drawing/2014/main" id="{00000000-0008-0000-0400-0000F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3771900</xdr:colOff>
          <xdr:row>25</xdr:row>
          <xdr:rowOff>190500</xdr:rowOff>
        </xdr:to>
        <xdr:sp macro="" textlink="">
          <xdr:nvSpPr>
            <xdr:cNvPr id="5366" name="Drop Down 246" hidden="1">
              <a:extLst>
                <a:ext uri="{63B3BB69-23CF-44E3-9099-C40C66FF867C}">
                  <a14:compatExt spid="_x0000_s5366"/>
                </a:ext>
                <a:ext uri="{FF2B5EF4-FFF2-40B4-BE49-F238E27FC236}">
                  <a16:creationId xmlns:a16="http://schemas.microsoft.com/office/drawing/2014/main" id="{00000000-0008-0000-0400-0000F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1847850</xdr:colOff>
          <xdr:row>42</xdr:row>
          <xdr:rowOff>209550</xdr:rowOff>
        </xdr:to>
        <xdr:sp macro="" textlink="">
          <xdr:nvSpPr>
            <xdr:cNvPr id="5368" name="TextBox11" hidden="1">
              <a:extLst>
                <a:ext uri="{63B3BB69-23CF-44E3-9099-C40C66FF867C}">
                  <a14:compatExt spid="_x0000_s5368"/>
                </a:ext>
                <a:ext uri="{FF2B5EF4-FFF2-40B4-BE49-F238E27FC236}">
                  <a16:creationId xmlns:a16="http://schemas.microsoft.com/office/drawing/2014/main" id="{00000000-0008-0000-0400-0000F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1838325</xdr:colOff>
          <xdr:row>42</xdr:row>
          <xdr:rowOff>9525</xdr:rowOff>
        </xdr:from>
        <xdr:to>
          <xdr:col>8</xdr:col>
          <xdr:colOff>9525</xdr:colOff>
          <xdr:row>43</xdr:row>
          <xdr:rowOff>0</xdr:rowOff>
        </xdr:to>
        <xdr:sp macro="" textlink="">
          <xdr:nvSpPr>
            <xdr:cNvPr id="5370" name="TextBox9" descr="Add Email" hidden="1">
              <a:extLst>
                <a:ext uri="{63B3BB69-23CF-44E3-9099-C40C66FF867C}">
                  <a14:compatExt spid="_x0000_s5370"/>
                </a:ext>
                <a:ext uri="{FF2B5EF4-FFF2-40B4-BE49-F238E27FC236}">
                  <a16:creationId xmlns:a16="http://schemas.microsoft.com/office/drawing/2014/main" id="{00000000-0008-0000-0400-0000F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0</xdr:rowOff>
        </xdr:from>
        <xdr:to>
          <xdr:col>7</xdr:col>
          <xdr:colOff>3771900</xdr:colOff>
          <xdr:row>10</xdr:row>
          <xdr:rowOff>200025</xdr:rowOff>
        </xdr:to>
        <xdr:sp macro="" textlink="">
          <xdr:nvSpPr>
            <xdr:cNvPr id="5372" name="Drop Down 252" hidden="1">
              <a:extLst>
                <a:ext uri="{63B3BB69-23CF-44E3-9099-C40C66FF867C}">
                  <a14:compatExt spid="_x0000_s5372"/>
                </a:ext>
                <a:ext uri="{FF2B5EF4-FFF2-40B4-BE49-F238E27FC236}">
                  <a16:creationId xmlns:a16="http://schemas.microsoft.com/office/drawing/2014/main" id="{00000000-0008-0000-0400-0000F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38100</xdr:colOff>
      <xdr:row>60</xdr:row>
      <xdr:rowOff>123825</xdr:rowOff>
    </xdr:from>
    <xdr:to>
      <xdr:col>12</xdr:col>
      <xdr:colOff>38100</xdr:colOff>
      <xdr:row>60</xdr:row>
      <xdr:rowOff>131519</xdr:rowOff>
    </xdr:to>
    <xdr:cxnSp macro="">
      <xdr:nvCxnSpPr>
        <xdr:cNvPr id="10" name="Straight Arrow Connector 9">
          <a:extLst>
            <a:ext uri="{FF2B5EF4-FFF2-40B4-BE49-F238E27FC236}">
              <a16:creationId xmlns:a16="http://schemas.microsoft.com/office/drawing/2014/main" id="{CDA6CFCB-2CCD-4B11-B5DC-FD3D1BDA41F6}"/>
            </a:ext>
          </a:extLst>
        </xdr:cNvPr>
        <xdr:cNvCxnSpPr/>
      </xdr:nvCxnSpPr>
      <xdr:spPr>
        <a:xfrm flipV="1">
          <a:off x="12058650" y="11010900"/>
          <a:ext cx="400050" cy="7694"/>
        </a:xfrm>
        <a:prstGeom prst="straightConnector1">
          <a:avLst/>
        </a:prstGeom>
        <a:ln w="22225" cap="flat" cmpd="sng">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0</xdr:colOff>
          <xdr:row>25</xdr:row>
          <xdr:rowOff>200025</xdr:rowOff>
        </xdr:from>
        <xdr:to>
          <xdr:col>7</xdr:col>
          <xdr:colOff>3771900</xdr:colOff>
          <xdr:row>26</xdr:row>
          <xdr:rowOff>190500</xdr:rowOff>
        </xdr:to>
        <xdr:sp macro="" textlink="">
          <xdr:nvSpPr>
            <xdr:cNvPr id="5374" name="Drop Down 254" hidden="1">
              <a:extLst>
                <a:ext uri="{63B3BB69-23CF-44E3-9099-C40C66FF867C}">
                  <a14:compatExt spid="_x0000_s5374"/>
                </a:ext>
                <a:ext uri="{FF2B5EF4-FFF2-40B4-BE49-F238E27FC236}">
                  <a16:creationId xmlns:a16="http://schemas.microsoft.com/office/drawing/2014/main" id="{00000000-0008-0000-0400-0000F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0</xdr:rowOff>
        </xdr:from>
        <xdr:to>
          <xdr:col>8</xdr:col>
          <xdr:colOff>19050</xdr:colOff>
          <xdr:row>72</xdr:row>
          <xdr:rowOff>0</xdr:rowOff>
        </xdr:to>
        <xdr:sp macro="" textlink="">
          <xdr:nvSpPr>
            <xdr:cNvPr id="5384" name="Drop Down 264" hidden="1">
              <a:extLst>
                <a:ext uri="{63B3BB69-23CF-44E3-9099-C40C66FF867C}">
                  <a14:compatExt spid="_x0000_s5384"/>
                </a:ext>
                <a:ext uri="{FF2B5EF4-FFF2-40B4-BE49-F238E27FC236}">
                  <a16:creationId xmlns:a16="http://schemas.microsoft.com/office/drawing/2014/main" id="{00000000-0008-0000-0400-00000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9525</xdr:rowOff>
        </xdr:from>
        <xdr:to>
          <xdr:col>8</xdr:col>
          <xdr:colOff>9525</xdr:colOff>
          <xdr:row>24</xdr:row>
          <xdr:rowOff>0</xdr:rowOff>
        </xdr:to>
        <xdr:sp macro="" textlink="">
          <xdr:nvSpPr>
            <xdr:cNvPr id="5386" name="Drop Down 266" hidden="1">
              <a:extLst>
                <a:ext uri="{63B3BB69-23CF-44E3-9099-C40C66FF867C}">
                  <a14:compatExt spid="_x0000_s5386"/>
                </a:ext>
                <a:ext uri="{FF2B5EF4-FFF2-40B4-BE49-F238E27FC236}">
                  <a16:creationId xmlns:a16="http://schemas.microsoft.com/office/drawing/2014/main" id="{00000000-0008-0000-0400-00000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12</xdr:col>
      <xdr:colOff>142874</xdr:colOff>
      <xdr:row>48</xdr:row>
      <xdr:rowOff>66675</xdr:rowOff>
    </xdr:from>
    <xdr:to>
      <xdr:col>17</xdr:col>
      <xdr:colOff>647700</xdr:colOff>
      <xdr:row>57</xdr:row>
      <xdr:rowOff>95250</xdr:rowOff>
    </xdr:to>
    <xdr:sp macro="" textlink="">
      <xdr:nvSpPr>
        <xdr:cNvPr id="2" name="TextBox 1">
          <a:extLst>
            <a:ext uri="{FF2B5EF4-FFF2-40B4-BE49-F238E27FC236}">
              <a16:creationId xmlns:a16="http://schemas.microsoft.com/office/drawing/2014/main" id="{95D75659-F4E5-4592-84DF-C82A68C06A96}"/>
            </a:ext>
          </a:extLst>
        </xdr:cNvPr>
        <xdr:cNvSpPr txBox="1"/>
      </xdr:nvSpPr>
      <xdr:spPr>
        <a:xfrm>
          <a:off x="12563474" y="8848725"/>
          <a:ext cx="2857501" cy="15240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The</a:t>
          </a:r>
          <a:r>
            <a:rPr lang="en-US" sz="1000" baseline="0"/>
            <a:t> level of spending authority is tied to the individual's position.</a:t>
          </a:r>
        </a:p>
        <a:p>
          <a:endParaRPr lang="en-US" sz="500" baseline="0"/>
        </a:p>
        <a:p>
          <a:r>
            <a:rPr lang="en-US" sz="1000" baseline="0"/>
            <a:t>-  Typically, a Principle Investigator has Level 4 spending limit, unless they are a Director/Dept Head.</a:t>
          </a:r>
        </a:p>
        <a:p>
          <a:endParaRPr lang="en-US" sz="500" baseline="0"/>
        </a:p>
        <a:p>
          <a:r>
            <a:rPr lang="en-US" sz="1000" baseline="0"/>
            <a:t>-  Signing authority from one administrative level higher than the Principle Investigator (e.g. Level 5) is required on all cost centres. </a:t>
          </a:r>
          <a:endParaRPr lang="en-US" sz="1000"/>
        </a:p>
      </xdr:txBody>
    </xdr:sp>
    <xdr:clientData/>
  </xdr:twoCellAnchor>
  <xdr:twoCellAnchor>
    <xdr:from>
      <xdr:col>11</xdr:col>
      <xdr:colOff>0</xdr:colOff>
      <xdr:row>50</xdr:row>
      <xdr:rowOff>0</xdr:rowOff>
    </xdr:from>
    <xdr:to>
      <xdr:col>12</xdr:col>
      <xdr:colOff>0</xdr:colOff>
      <xdr:row>50</xdr:row>
      <xdr:rowOff>7694</xdr:rowOff>
    </xdr:to>
    <xdr:cxnSp macro="">
      <xdr:nvCxnSpPr>
        <xdr:cNvPr id="3" name="Straight Arrow Connector 2">
          <a:extLst>
            <a:ext uri="{FF2B5EF4-FFF2-40B4-BE49-F238E27FC236}">
              <a16:creationId xmlns:a16="http://schemas.microsoft.com/office/drawing/2014/main" id="{439B54E4-862B-45E2-A919-0AF335214111}"/>
            </a:ext>
          </a:extLst>
        </xdr:cNvPr>
        <xdr:cNvCxnSpPr/>
      </xdr:nvCxnSpPr>
      <xdr:spPr>
        <a:xfrm flipV="1">
          <a:off x="12020550" y="8943975"/>
          <a:ext cx="400050" cy="7694"/>
        </a:xfrm>
        <a:prstGeom prst="straightConnector1">
          <a:avLst/>
        </a:prstGeom>
        <a:ln w="22225" cap="flat" cmpd="sng">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9525</xdr:colOff>
          <xdr:row>58</xdr:row>
          <xdr:rowOff>0</xdr:rowOff>
        </xdr:from>
        <xdr:to>
          <xdr:col>7</xdr:col>
          <xdr:colOff>1828800</xdr:colOff>
          <xdr:row>59</xdr:row>
          <xdr:rowOff>0</xdr:rowOff>
        </xdr:to>
        <xdr:sp macro="" textlink="">
          <xdr:nvSpPr>
            <xdr:cNvPr id="5390" name="VCHPPSID1" hidden="1">
              <a:extLst>
                <a:ext uri="{63B3BB69-23CF-44E3-9099-C40C66FF867C}">
                  <a14:compatExt spid="_x0000_s5390"/>
                </a:ext>
                <a:ext uri="{FF2B5EF4-FFF2-40B4-BE49-F238E27FC236}">
                  <a16:creationId xmlns:a16="http://schemas.microsoft.com/office/drawing/2014/main" id="{00000000-0008-0000-0400-00000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69</xdr:row>
          <xdr:rowOff>171450</xdr:rowOff>
        </xdr:from>
        <xdr:to>
          <xdr:col>7</xdr:col>
          <xdr:colOff>1790700</xdr:colOff>
          <xdr:row>70</xdr:row>
          <xdr:rowOff>190500</xdr:rowOff>
        </xdr:to>
        <xdr:sp macro="" textlink="">
          <xdr:nvSpPr>
            <xdr:cNvPr id="5396" name="VCHPPSID2" hidden="1">
              <a:extLst>
                <a:ext uri="{63B3BB69-23CF-44E3-9099-C40C66FF867C}">
                  <a14:compatExt spid="_x0000_s5396"/>
                </a:ext>
                <a:ext uri="{FF2B5EF4-FFF2-40B4-BE49-F238E27FC236}">
                  <a16:creationId xmlns:a16="http://schemas.microsoft.com/office/drawing/2014/main" id="{00000000-0008-0000-0400-00001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200025</xdr:rowOff>
        </xdr:from>
        <xdr:to>
          <xdr:col>7</xdr:col>
          <xdr:colOff>1781175</xdr:colOff>
          <xdr:row>82</xdr:row>
          <xdr:rowOff>200025</xdr:rowOff>
        </xdr:to>
        <xdr:sp macro="" textlink="">
          <xdr:nvSpPr>
            <xdr:cNvPr id="5397" name="VCHPPSID3" hidden="1">
              <a:extLst>
                <a:ext uri="{63B3BB69-23CF-44E3-9099-C40C66FF867C}">
                  <a14:compatExt spid="_x0000_s5397"/>
                </a:ext>
                <a:ext uri="{FF2B5EF4-FFF2-40B4-BE49-F238E27FC236}">
                  <a16:creationId xmlns:a16="http://schemas.microsoft.com/office/drawing/2014/main" id="{00000000-0008-0000-0400-00001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94</xdr:row>
          <xdr:rowOff>47625</xdr:rowOff>
        </xdr:from>
        <xdr:to>
          <xdr:col>7</xdr:col>
          <xdr:colOff>1885950</xdr:colOff>
          <xdr:row>94</xdr:row>
          <xdr:rowOff>276225</xdr:rowOff>
        </xdr:to>
        <xdr:sp macro="" textlink="">
          <xdr:nvSpPr>
            <xdr:cNvPr id="5398" name="VCHPPSID4" hidden="1">
              <a:extLst>
                <a:ext uri="{63B3BB69-23CF-44E3-9099-C40C66FF867C}">
                  <a14:compatExt spid="_x0000_s5398"/>
                </a:ext>
                <a:ext uri="{FF2B5EF4-FFF2-40B4-BE49-F238E27FC236}">
                  <a16:creationId xmlns:a16="http://schemas.microsoft.com/office/drawing/2014/main" id="{00000000-0008-0000-0400-00001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81</xdr:row>
          <xdr:rowOff>200025</xdr:rowOff>
        </xdr:from>
        <xdr:to>
          <xdr:col>7</xdr:col>
          <xdr:colOff>3743325</xdr:colOff>
          <xdr:row>83</xdr:row>
          <xdr:rowOff>9525</xdr:rowOff>
        </xdr:to>
        <xdr:sp macro="" textlink="">
          <xdr:nvSpPr>
            <xdr:cNvPr id="5401" name="TextBox14" hidden="1">
              <a:extLst>
                <a:ext uri="{63B3BB69-23CF-44E3-9099-C40C66FF867C}">
                  <a14:compatExt spid="_x0000_s5401"/>
                </a:ext>
                <a:ext uri="{FF2B5EF4-FFF2-40B4-BE49-F238E27FC236}">
                  <a16:creationId xmlns:a16="http://schemas.microsoft.com/office/drawing/2014/main" id="{00000000-0008-0000-0400-00001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1933575</xdr:colOff>
          <xdr:row>94</xdr:row>
          <xdr:rowOff>28575</xdr:rowOff>
        </xdr:from>
        <xdr:to>
          <xdr:col>7</xdr:col>
          <xdr:colOff>3743325</xdr:colOff>
          <xdr:row>94</xdr:row>
          <xdr:rowOff>276225</xdr:rowOff>
        </xdr:to>
        <xdr:sp macro="" textlink="">
          <xdr:nvSpPr>
            <xdr:cNvPr id="5402" name="TextBox15" hidden="1">
              <a:extLst>
                <a:ext uri="{63B3BB69-23CF-44E3-9099-C40C66FF867C}">
                  <a14:compatExt spid="_x0000_s5402"/>
                </a:ext>
                <a:ext uri="{FF2B5EF4-FFF2-40B4-BE49-F238E27FC236}">
                  <a16:creationId xmlns:a16="http://schemas.microsoft.com/office/drawing/2014/main" id="{00000000-0008-0000-0400-00001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1838325</xdr:colOff>
          <xdr:row>69</xdr:row>
          <xdr:rowOff>161925</xdr:rowOff>
        </xdr:from>
        <xdr:to>
          <xdr:col>7</xdr:col>
          <xdr:colOff>3743325</xdr:colOff>
          <xdr:row>70</xdr:row>
          <xdr:rowOff>200025</xdr:rowOff>
        </xdr:to>
        <xdr:sp macro="" textlink="">
          <xdr:nvSpPr>
            <xdr:cNvPr id="5404" name="TextBox10" hidden="1">
              <a:extLst>
                <a:ext uri="{63B3BB69-23CF-44E3-9099-C40C66FF867C}">
                  <a14:compatExt spid="_x0000_s5404"/>
                </a:ext>
                <a:ext uri="{FF2B5EF4-FFF2-40B4-BE49-F238E27FC236}">
                  <a16:creationId xmlns:a16="http://schemas.microsoft.com/office/drawing/2014/main" id="{00000000-0008-0000-0400-00001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10</xdr:col>
          <xdr:colOff>1571625</xdr:colOff>
          <xdr:row>6</xdr:row>
          <xdr:rowOff>19050</xdr:rowOff>
        </xdr:to>
        <xdr:sp macro="" textlink="">
          <xdr:nvSpPr>
            <xdr:cNvPr id="6206" name="Drop Down 62" hidden="1">
              <a:extLst>
                <a:ext uri="{63B3BB69-23CF-44E3-9099-C40C66FF867C}">
                  <a14:compatExt spid="_x0000_s6206"/>
                </a:ext>
                <a:ext uri="{FF2B5EF4-FFF2-40B4-BE49-F238E27FC236}">
                  <a16:creationId xmlns:a16="http://schemas.microsoft.com/office/drawing/2014/main" id="{00000000-0008-0000-05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0</xdr:colOff>
      <xdr:row>0</xdr:row>
      <xdr:rowOff>180975</xdr:rowOff>
    </xdr:from>
    <xdr:to>
      <xdr:col>4</xdr:col>
      <xdr:colOff>1431694</xdr:colOff>
      <xdr:row>2</xdr:row>
      <xdr:rowOff>266700</xdr:rowOff>
    </xdr:to>
    <xdr:pic>
      <xdr:nvPicPr>
        <xdr:cNvPr id="4" name="Picture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80975"/>
          <a:ext cx="261279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1295400</xdr:colOff>
          <xdr:row>5</xdr:row>
          <xdr:rowOff>38100</xdr:rowOff>
        </xdr:from>
        <xdr:to>
          <xdr:col>11</xdr:col>
          <xdr:colOff>0</xdr:colOff>
          <xdr:row>6</xdr:row>
          <xdr:rowOff>28575</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228600</xdr:colOff>
      <xdr:row>0</xdr:row>
      <xdr:rowOff>180975</xdr:rowOff>
    </xdr:from>
    <xdr:to>
      <xdr:col>4</xdr:col>
      <xdr:colOff>1446588</xdr:colOff>
      <xdr:row>2</xdr:row>
      <xdr:rowOff>274320</xdr:rowOff>
    </xdr:to>
    <xdr:pic>
      <xdr:nvPicPr>
        <xdr:cNvPr id="8" name="Picture 1">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0975"/>
          <a:ext cx="2637213"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19050</xdr:rowOff>
        </xdr:from>
        <xdr:to>
          <xdr:col>11</xdr:col>
          <xdr:colOff>9525</xdr:colOff>
          <xdr:row>6</xdr:row>
          <xdr:rowOff>9525</xdr:rowOff>
        </xdr:to>
        <xdr:sp macro="" textlink="">
          <xdr:nvSpPr>
            <xdr:cNvPr id="10263" name="Drop Down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228600</xdr:colOff>
      <xdr:row>0</xdr:row>
      <xdr:rowOff>180975</xdr:rowOff>
    </xdr:from>
    <xdr:to>
      <xdr:col>4</xdr:col>
      <xdr:colOff>1440180</xdr:colOff>
      <xdr:row>2</xdr:row>
      <xdr:rowOff>271077</xdr:rowOff>
    </xdr:to>
    <xdr:pic>
      <xdr:nvPicPr>
        <xdr:cNvPr id="6" name="Picture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0975"/>
          <a:ext cx="2628900" cy="1025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11</xdr:col>
          <xdr:colOff>9525</xdr:colOff>
          <xdr:row>6</xdr:row>
          <xdr:rowOff>9525</xdr:rowOff>
        </xdr:to>
        <xdr:sp macro="" textlink="">
          <xdr:nvSpPr>
            <xdr:cNvPr id="11296" name="Drop Down 32" hidden="1">
              <a:extLst>
                <a:ext uri="{63B3BB69-23CF-44E3-9099-C40C66FF867C}">
                  <a14:compatExt spid="_x0000_s11296"/>
                </a:ext>
                <a:ext uri="{FF2B5EF4-FFF2-40B4-BE49-F238E27FC236}">
                  <a16:creationId xmlns:a16="http://schemas.microsoft.com/office/drawing/2014/main" id="{00000000-0008-0000-08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0</xdr:colOff>
      <xdr:row>0</xdr:row>
      <xdr:rowOff>180975</xdr:rowOff>
    </xdr:from>
    <xdr:to>
      <xdr:col>4</xdr:col>
      <xdr:colOff>1432560</xdr:colOff>
      <xdr:row>2</xdr:row>
      <xdr:rowOff>266700</xdr:rowOff>
    </xdr:to>
    <xdr:pic>
      <xdr:nvPicPr>
        <xdr:cNvPr id="11763" name="Picture 1">
          <a:extLst>
            <a:ext uri="{FF2B5EF4-FFF2-40B4-BE49-F238E27FC236}">
              <a16:creationId xmlns:a16="http://schemas.microsoft.com/office/drawing/2014/main" id="{00000000-0008-0000-0800-0000F3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80975"/>
          <a:ext cx="26098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11</xdr:col>
          <xdr:colOff>9525</xdr:colOff>
          <xdr:row>6</xdr:row>
          <xdr:rowOff>19050</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0</xdr:colOff>
      <xdr:row>0</xdr:row>
      <xdr:rowOff>180975</xdr:rowOff>
    </xdr:from>
    <xdr:to>
      <xdr:col>4</xdr:col>
      <xdr:colOff>1257300</xdr:colOff>
      <xdr:row>2</xdr:row>
      <xdr:rowOff>266700</xdr:rowOff>
    </xdr:to>
    <xdr:pic>
      <xdr:nvPicPr>
        <xdr:cNvPr id="3" name="Picture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80975"/>
          <a:ext cx="2438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142875</xdr:rowOff>
    </xdr:from>
    <xdr:to>
      <xdr:col>4</xdr:col>
      <xdr:colOff>377190</xdr:colOff>
      <xdr:row>1</xdr:row>
      <xdr:rowOff>533400</xdr:rowOff>
    </xdr:to>
    <xdr:pic>
      <xdr:nvPicPr>
        <xdr:cNvPr id="12497" name="Picture 1">
          <a:extLst>
            <a:ext uri="{FF2B5EF4-FFF2-40B4-BE49-F238E27FC236}">
              <a16:creationId xmlns:a16="http://schemas.microsoft.com/office/drawing/2014/main" id="{00000000-0008-0000-0A00-0000D1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42875"/>
          <a:ext cx="2486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180975</xdr:colOff>
          <xdr:row>17</xdr:row>
          <xdr:rowOff>9525</xdr:rowOff>
        </xdr:from>
        <xdr:to>
          <xdr:col>6</xdr:col>
          <xdr:colOff>295275</xdr:colOff>
          <xdr:row>18</xdr:row>
          <xdr:rowOff>0</xdr:rowOff>
        </xdr:to>
        <xdr:sp macro="" textlink="">
          <xdr:nvSpPr>
            <xdr:cNvPr id="12319" name="CheckBox2" hidden="1">
              <a:extLst>
                <a:ext uri="{63B3BB69-23CF-44E3-9099-C40C66FF867C}">
                  <a14:compatExt spid="_x0000_s12319"/>
                </a:ext>
                <a:ext uri="{FF2B5EF4-FFF2-40B4-BE49-F238E27FC236}">
                  <a16:creationId xmlns:a16="http://schemas.microsoft.com/office/drawing/2014/main" id="{00000000-0008-0000-0A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17</xdr:row>
          <xdr:rowOff>0</xdr:rowOff>
        </xdr:from>
        <xdr:to>
          <xdr:col>13</xdr:col>
          <xdr:colOff>285750</xdr:colOff>
          <xdr:row>18</xdr:row>
          <xdr:rowOff>0</xdr:rowOff>
        </xdr:to>
        <xdr:sp macro="" textlink="">
          <xdr:nvSpPr>
            <xdr:cNvPr id="12325" name="CheckBox1" hidden="1">
              <a:extLst>
                <a:ext uri="{63B3BB69-23CF-44E3-9099-C40C66FF867C}">
                  <a14:compatExt spid="_x0000_s12325"/>
                </a:ext>
                <a:ext uri="{FF2B5EF4-FFF2-40B4-BE49-F238E27FC236}">
                  <a16:creationId xmlns:a16="http://schemas.microsoft.com/office/drawing/2014/main" id="{00000000-0008-0000-0A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35</xdr:row>
          <xdr:rowOff>190500</xdr:rowOff>
        </xdr:from>
        <xdr:to>
          <xdr:col>6</xdr:col>
          <xdr:colOff>285750</xdr:colOff>
          <xdr:row>36</xdr:row>
          <xdr:rowOff>190500</xdr:rowOff>
        </xdr:to>
        <xdr:sp macro="" textlink="">
          <xdr:nvSpPr>
            <xdr:cNvPr id="12337" name="CheckBox3" hidden="1">
              <a:extLst>
                <a:ext uri="{63B3BB69-23CF-44E3-9099-C40C66FF867C}">
                  <a14:compatExt spid="_x0000_s12337"/>
                </a:ext>
                <a:ext uri="{FF2B5EF4-FFF2-40B4-BE49-F238E27FC236}">
                  <a16:creationId xmlns:a16="http://schemas.microsoft.com/office/drawing/2014/main" id="{00000000-0008-0000-0A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190500</xdr:rowOff>
        </xdr:from>
        <xdr:to>
          <xdr:col>6</xdr:col>
          <xdr:colOff>304800</xdr:colOff>
          <xdr:row>47</xdr:row>
          <xdr:rowOff>190500</xdr:rowOff>
        </xdr:to>
        <xdr:sp macro="" textlink="">
          <xdr:nvSpPr>
            <xdr:cNvPr id="12356" name="CheckBox4" hidden="1">
              <a:extLst>
                <a:ext uri="{63B3BB69-23CF-44E3-9099-C40C66FF867C}">
                  <a14:compatExt spid="_x0000_s12356"/>
                </a:ext>
                <a:ext uri="{FF2B5EF4-FFF2-40B4-BE49-F238E27FC236}">
                  <a16:creationId xmlns:a16="http://schemas.microsoft.com/office/drawing/2014/main" id="{00000000-0008-0000-0A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66</xdr:row>
          <xdr:rowOff>19050</xdr:rowOff>
        </xdr:from>
        <xdr:to>
          <xdr:col>6</xdr:col>
          <xdr:colOff>295275</xdr:colOff>
          <xdr:row>67</xdr:row>
          <xdr:rowOff>9525</xdr:rowOff>
        </xdr:to>
        <xdr:sp macro="" textlink="">
          <xdr:nvSpPr>
            <xdr:cNvPr id="12361" name="CheckBox5" hidden="1">
              <a:extLst>
                <a:ext uri="{63B3BB69-23CF-44E3-9099-C40C66FF867C}">
                  <a14:compatExt spid="_x0000_s12361"/>
                </a:ext>
                <a:ext uri="{FF2B5EF4-FFF2-40B4-BE49-F238E27FC236}">
                  <a16:creationId xmlns:a16="http://schemas.microsoft.com/office/drawing/2014/main" id="{00000000-0008-0000-0A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118</xdr:row>
          <xdr:rowOff>38100</xdr:rowOff>
        </xdr:from>
        <xdr:to>
          <xdr:col>6</xdr:col>
          <xdr:colOff>314325</xdr:colOff>
          <xdr:row>119</xdr:row>
          <xdr:rowOff>47625</xdr:rowOff>
        </xdr:to>
        <xdr:sp macro="" textlink="">
          <xdr:nvSpPr>
            <xdr:cNvPr id="12384" name="Drop Down 96" hidden="1">
              <a:extLst>
                <a:ext uri="{63B3BB69-23CF-44E3-9099-C40C66FF867C}">
                  <a14:compatExt spid="_x0000_s12384"/>
                </a:ext>
                <a:ext uri="{FF2B5EF4-FFF2-40B4-BE49-F238E27FC236}">
                  <a16:creationId xmlns:a16="http://schemas.microsoft.com/office/drawing/2014/main" id="{00000000-0008-0000-0A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120</xdr:row>
          <xdr:rowOff>57150</xdr:rowOff>
        </xdr:from>
        <xdr:to>
          <xdr:col>6</xdr:col>
          <xdr:colOff>314325</xdr:colOff>
          <xdr:row>121</xdr:row>
          <xdr:rowOff>66675</xdr:rowOff>
        </xdr:to>
        <xdr:sp macro="" textlink="">
          <xdr:nvSpPr>
            <xdr:cNvPr id="12385" name="Drop Down 97" hidden="1">
              <a:extLst>
                <a:ext uri="{63B3BB69-23CF-44E3-9099-C40C66FF867C}">
                  <a14:compatExt spid="_x0000_s12385"/>
                </a:ext>
                <a:ext uri="{FF2B5EF4-FFF2-40B4-BE49-F238E27FC236}">
                  <a16:creationId xmlns:a16="http://schemas.microsoft.com/office/drawing/2014/main" id="{00000000-0008-0000-0A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119</xdr:row>
          <xdr:rowOff>38100</xdr:rowOff>
        </xdr:from>
        <xdr:to>
          <xdr:col>6</xdr:col>
          <xdr:colOff>314325</xdr:colOff>
          <xdr:row>120</xdr:row>
          <xdr:rowOff>47625</xdr:rowOff>
        </xdr:to>
        <xdr:sp macro="" textlink="">
          <xdr:nvSpPr>
            <xdr:cNvPr id="12386" name="Drop Down 98" hidden="1">
              <a:extLst>
                <a:ext uri="{63B3BB69-23CF-44E3-9099-C40C66FF867C}">
                  <a14:compatExt spid="_x0000_s12386"/>
                </a:ext>
                <a:ext uri="{FF2B5EF4-FFF2-40B4-BE49-F238E27FC236}">
                  <a16:creationId xmlns:a16="http://schemas.microsoft.com/office/drawing/2014/main" id="{00000000-0008-0000-0A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118</xdr:row>
          <xdr:rowOff>0</xdr:rowOff>
        </xdr:from>
        <xdr:to>
          <xdr:col>13</xdr:col>
          <xdr:colOff>276225</xdr:colOff>
          <xdr:row>119</xdr:row>
          <xdr:rowOff>9525</xdr:rowOff>
        </xdr:to>
        <xdr:sp macro="" textlink="">
          <xdr:nvSpPr>
            <xdr:cNvPr id="12387" name="Drop Down 99" hidden="1">
              <a:extLst>
                <a:ext uri="{63B3BB69-23CF-44E3-9099-C40C66FF867C}">
                  <a14:compatExt spid="_x0000_s12387"/>
                </a:ext>
                <a:ext uri="{FF2B5EF4-FFF2-40B4-BE49-F238E27FC236}">
                  <a16:creationId xmlns:a16="http://schemas.microsoft.com/office/drawing/2014/main" id="{00000000-0008-0000-0A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119</xdr:row>
          <xdr:rowOff>19050</xdr:rowOff>
        </xdr:from>
        <xdr:to>
          <xdr:col>13</xdr:col>
          <xdr:colOff>276225</xdr:colOff>
          <xdr:row>120</xdr:row>
          <xdr:rowOff>28575</xdr:rowOff>
        </xdr:to>
        <xdr:sp macro="" textlink="">
          <xdr:nvSpPr>
            <xdr:cNvPr id="12388" name="Drop Down 100" hidden="1">
              <a:extLst>
                <a:ext uri="{63B3BB69-23CF-44E3-9099-C40C66FF867C}">
                  <a14:compatExt spid="_x0000_s12388"/>
                </a:ext>
                <a:ext uri="{FF2B5EF4-FFF2-40B4-BE49-F238E27FC236}">
                  <a16:creationId xmlns:a16="http://schemas.microsoft.com/office/drawing/2014/main" id="{00000000-0008-0000-0A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120</xdr:row>
          <xdr:rowOff>38100</xdr:rowOff>
        </xdr:from>
        <xdr:to>
          <xdr:col>13</xdr:col>
          <xdr:colOff>276225</xdr:colOff>
          <xdr:row>121</xdr:row>
          <xdr:rowOff>38100</xdr:rowOff>
        </xdr:to>
        <xdr:sp macro="" textlink="">
          <xdr:nvSpPr>
            <xdr:cNvPr id="12389" name="Drop Down 101" hidden="1">
              <a:extLst>
                <a:ext uri="{63B3BB69-23CF-44E3-9099-C40C66FF867C}">
                  <a14:compatExt spid="_x0000_s12389"/>
                </a:ext>
                <a:ext uri="{FF2B5EF4-FFF2-40B4-BE49-F238E27FC236}">
                  <a16:creationId xmlns:a16="http://schemas.microsoft.com/office/drawing/2014/main" id="{00000000-0008-0000-0A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19051</xdr:colOff>
      <xdr:row>0</xdr:row>
      <xdr:rowOff>161926</xdr:rowOff>
    </xdr:from>
    <xdr:to>
      <xdr:col>4</xdr:col>
      <xdr:colOff>809626</xdr:colOff>
      <xdr:row>1</xdr:row>
      <xdr:rowOff>533400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6" y="161926"/>
          <a:ext cx="232410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4</xdr:col>
          <xdr:colOff>933450</xdr:colOff>
          <xdr:row>8</xdr:row>
          <xdr:rowOff>0</xdr:rowOff>
        </xdr:to>
        <xdr:sp macro="" textlink="">
          <xdr:nvSpPr>
            <xdr:cNvPr id="14344" name="Drop Down 8" hidden="1">
              <a:extLst>
                <a:ext uri="{63B3BB69-23CF-44E3-9099-C40C66FF867C}">
                  <a14:compatExt spid="_x0000_s14344"/>
                </a:ext>
                <a:ext uri="{FF2B5EF4-FFF2-40B4-BE49-F238E27FC236}">
                  <a16:creationId xmlns:a16="http://schemas.microsoft.com/office/drawing/2014/main" id="{00000000-0008-0000-0B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200025</xdr:rowOff>
        </xdr:from>
        <xdr:to>
          <xdr:col>9</xdr:col>
          <xdr:colOff>228600</xdr:colOff>
          <xdr:row>7</xdr:row>
          <xdr:rowOff>190500</xdr:rowOff>
        </xdr:to>
        <xdr:sp macro="" textlink="">
          <xdr:nvSpPr>
            <xdr:cNvPr id="14345" name="Drop Down 9" hidden="1">
              <a:extLst>
                <a:ext uri="{63B3BB69-23CF-44E3-9099-C40C66FF867C}">
                  <a14:compatExt spid="_x0000_s14345"/>
                </a:ext>
                <a:ext uri="{FF2B5EF4-FFF2-40B4-BE49-F238E27FC236}">
                  <a16:creationId xmlns:a16="http://schemas.microsoft.com/office/drawing/2014/main" id="{00000000-0008-0000-0B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7</xdr:col>
          <xdr:colOff>9525</xdr:colOff>
          <xdr:row>12</xdr:row>
          <xdr:rowOff>200025</xdr:rowOff>
        </xdr:to>
        <xdr:sp macro="" textlink="">
          <xdr:nvSpPr>
            <xdr:cNvPr id="14346" name="Drop Down 10" hidden="1">
              <a:extLst>
                <a:ext uri="{63B3BB69-23CF-44E3-9099-C40C66FF867C}">
                  <a14:compatExt spid="_x0000_s14346"/>
                </a:ext>
                <a:ext uri="{FF2B5EF4-FFF2-40B4-BE49-F238E27FC236}">
                  <a16:creationId xmlns:a16="http://schemas.microsoft.com/office/drawing/2014/main" id="{00000000-0008-0000-0B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14</xdr:col>
          <xdr:colOff>9525</xdr:colOff>
          <xdr:row>14</xdr:row>
          <xdr:rowOff>200025</xdr:rowOff>
        </xdr:to>
        <xdr:sp macro="" textlink="">
          <xdr:nvSpPr>
            <xdr:cNvPr id="14347" name="Drop Down 11" hidden="1">
              <a:extLst>
                <a:ext uri="{63B3BB69-23CF-44E3-9099-C40C66FF867C}">
                  <a14:compatExt spid="_x0000_s14347"/>
                </a:ext>
                <a:ext uri="{FF2B5EF4-FFF2-40B4-BE49-F238E27FC236}">
                  <a16:creationId xmlns:a16="http://schemas.microsoft.com/office/drawing/2014/main" id="{00000000-0008-0000-0B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1114425</xdr:colOff>
          <xdr:row>26</xdr:row>
          <xdr:rowOff>0</xdr:rowOff>
        </xdr:to>
        <xdr:sp macro="" textlink="">
          <xdr:nvSpPr>
            <xdr:cNvPr id="14350" name="Drop Down 14" hidden="1">
              <a:extLst>
                <a:ext uri="{63B3BB69-23CF-44E3-9099-C40C66FF867C}">
                  <a14:compatExt spid="_x0000_s14350"/>
                </a:ext>
                <a:ext uri="{FF2B5EF4-FFF2-40B4-BE49-F238E27FC236}">
                  <a16:creationId xmlns:a16="http://schemas.microsoft.com/office/drawing/2014/main" id="{00000000-0008-0000-0B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14</xdr:col>
          <xdr:colOff>9525</xdr:colOff>
          <xdr:row>26</xdr:row>
          <xdr:rowOff>0</xdr:rowOff>
        </xdr:to>
        <xdr:sp macro="" textlink="">
          <xdr:nvSpPr>
            <xdr:cNvPr id="14351" name="Drop Down 15" hidden="1">
              <a:extLst>
                <a:ext uri="{63B3BB69-23CF-44E3-9099-C40C66FF867C}">
                  <a14:compatExt spid="_x0000_s14351"/>
                </a:ext>
                <a:ext uri="{FF2B5EF4-FFF2-40B4-BE49-F238E27FC236}">
                  <a16:creationId xmlns:a16="http://schemas.microsoft.com/office/drawing/2014/main" id="{00000000-0008-0000-0B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7</xdr:col>
          <xdr:colOff>9525</xdr:colOff>
          <xdr:row>33</xdr:row>
          <xdr:rowOff>200025</xdr:rowOff>
        </xdr:to>
        <xdr:sp macro="" textlink="">
          <xdr:nvSpPr>
            <xdr:cNvPr id="14352" name="Drop Down 16" hidden="1">
              <a:extLst>
                <a:ext uri="{63B3BB69-23CF-44E3-9099-C40C66FF867C}">
                  <a14:compatExt spid="_x0000_s14352"/>
                </a:ext>
                <a:ext uri="{FF2B5EF4-FFF2-40B4-BE49-F238E27FC236}">
                  <a16:creationId xmlns:a16="http://schemas.microsoft.com/office/drawing/2014/main" id="{00000000-0008-0000-0B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847725</xdr:colOff>
      <xdr:row>0</xdr:row>
      <xdr:rowOff>171450</xdr:rowOff>
    </xdr:from>
    <xdr:to>
      <xdr:col>16</xdr:col>
      <xdr:colOff>0</xdr:colOff>
      <xdr:row>1</xdr:row>
      <xdr:rowOff>495300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00875" y="171450"/>
          <a:ext cx="22860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VCHRI\Finance\1.%20FINANCE%20TEAM%20FOLDER\CC%20Opening%20Process\Cost%20Centre%20Package\VCHRI%20Cost%20Centre%20Setup%20Package%20v6.0_Nov2025%20Draft%20Protected.xlsm" TargetMode="External"/><Relationship Id="rId1" Type="http://schemas.openxmlformats.org/officeDocument/2006/relationships/externalLinkPath" Target="file:///\\vch.ca\departments\VCHRI\Finance\1.%20FINANCE%20TEAM%20FOLDER\CC%20Opening%20Process\Cost%20Centre%20Package\VCHRI%20Cost%20Centre%20Setup%20Package%20v6.0_Nov2025%20Draft%20Protec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Budget"/>
      <sheetName val="Instructions"/>
      <sheetName val="Checklist - Required"/>
      <sheetName val="CC Setup Request Form"/>
      <sheetName val="Signing Authority Form 1"/>
      <sheetName val="Signing Authority Form 2"/>
      <sheetName val="Signing Authority Form 3"/>
      <sheetName val="Signing Authority Form 4"/>
      <sheetName val="Signing Authority Form 5"/>
      <sheetName val="PeopleSoft CC Request Form"/>
      <sheetName val="PeopleSoft Access Request Form"/>
    </sheetNames>
    <sheetDataSet>
      <sheetData sheetId="0">
        <row r="2">
          <cell r="C2" t="str">
            <v>[Please Select]</v>
          </cell>
          <cell r="D2" t="str">
            <v>[Please Select]</v>
          </cell>
          <cell r="F2" t="str">
            <v>[Please Select]</v>
          </cell>
          <cell r="K2" t="str">
            <v>[Please Select]</v>
          </cell>
          <cell r="L2" t="str">
            <v>Principal Investigator / Custodian [Mandatory for Signer 1]</v>
          </cell>
          <cell r="M2" t="str">
            <v>Yes - [Mandatory for PI / Custodian]</v>
          </cell>
          <cell r="N2" t="str">
            <v>[Please Select]</v>
          </cell>
          <cell r="O2" t="str">
            <v>[Please Select]</v>
          </cell>
          <cell r="P2" t="str">
            <v>[Please Select]</v>
          </cell>
          <cell r="R2" t="str">
            <v>Add Authorization</v>
          </cell>
          <cell r="T2" t="str">
            <v>[Please Select]</v>
          </cell>
          <cell r="U2" t="str">
            <v>[Please Select]</v>
          </cell>
          <cell r="V2" t="str">
            <v>[Please Select]</v>
          </cell>
          <cell r="W2" t="str">
            <v>[Please Select]</v>
          </cell>
          <cell r="X2" t="str">
            <v>[Please Select]</v>
          </cell>
          <cell r="Y2" t="str">
            <v>[Please Select]</v>
          </cell>
          <cell r="Z2" t="str">
            <v>[Please Select]</v>
          </cell>
        </row>
        <row r="3">
          <cell r="C3" t="str">
            <v>Yes - % agrees with CTA</v>
          </cell>
          <cell r="D3" t="str">
            <v>Return to Sponsor</v>
          </cell>
          <cell r="F3" t="str">
            <v>Annually</v>
          </cell>
          <cell r="K3" t="str">
            <v>Other (please specify below)</v>
          </cell>
          <cell r="N3" t="str">
            <v>Director or Department Head</v>
          </cell>
          <cell r="O3" t="str">
            <v>Vice President - Research (Corporate Only)</v>
          </cell>
          <cell r="P3" t="str">
            <v>Level 0 - ePro: $1,000</v>
          </cell>
          <cell r="T3" t="str">
            <v>Have Activity</v>
          </cell>
          <cell r="U3" t="str">
            <v>Add (new user)</v>
          </cell>
          <cell r="V3" t="str">
            <v>VCH</v>
          </cell>
          <cell r="W3" t="str">
            <v>VCH</v>
          </cell>
          <cell r="X3" t="str">
            <v>Employee</v>
          </cell>
          <cell r="Y3" t="str">
            <v>Manager</v>
          </cell>
          <cell r="Z3" t="str">
            <v>VCH Financial Reports (Cost Centre)</v>
          </cell>
        </row>
        <row r="4">
          <cell r="C4" t="str">
            <v>Yes - % differs from CTA, backup attached</v>
          </cell>
          <cell r="D4" t="str">
            <v>Restricted for Future Projects</v>
          </cell>
          <cell r="F4" t="str">
            <v>Semi-Annually</v>
          </cell>
          <cell r="N4" t="str">
            <v>Division Head</v>
          </cell>
          <cell r="O4" t="str">
            <v>Executive Director or Senior Medical Director (Corporate Only)</v>
          </cell>
          <cell r="P4" t="str">
            <v>Level 1 - ePro: $5,000</v>
          </cell>
          <cell r="T4" t="str">
            <v>No Activity</v>
          </cell>
          <cell r="U4" t="str">
            <v>Change</v>
          </cell>
          <cell r="V4" t="str">
            <v>PHC</v>
          </cell>
          <cell r="W4" t="str">
            <v>PHC</v>
          </cell>
          <cell r="X4" t="str">
            <v>Contractor</v>
          </cell>
          <cell r="Y4" t="str">
            <v>Manager's Assistant</v>
          </cell>
          <cell r="Z4" t="str">
            <v>VCH Labour Reports (Labour Analysis)</v>
          </cell>
        </row>
        <row r="5">
          <cell r="C5" t="str">
            <v>No - Exemption Letter Attached</v>
          </cell>
          <cell r="F5" t="str">
            <v>Quarterly</v>
          </cell>
          <cell r="K5" t="str">
            <v>Abbot Medical Canada Inc.</v>
          </cell>
          <cell r="N5" t="str">
            <v>Research Group Head</v>
          </cell>
          <cell r="O5" t="str">
            <v>Research Director (Corporate Only)</v>
          </cell>
          <cell r="P5" t="str">
            <v>Level 2 - Supervisor: $10,000</v>
          </cell>
          <cell r="T5" t="str">
            <v xml:space="preserve"> [End of List - Please scroll up]</v>
          </cell>
          <cell r="U5" t="str">
            <v>Inactivate</v>
          </cell>
          <cell r="V5" t="str">
            <v xml:space="preserve"> [End of List - Please scroll up]</v>
          </cell>
          <cell r="W5" t="str">
            <v>PHSA</v>
          </cell>
          <cell r="X5" t="str">
            <v xml:space="preserve"> [End of List - Please scroll up]</v>
          </cell>
          <cell r="Y5" t="str">
            <v xml:space="preserve"> [End of List - Please scroll up]</v>
          </cell>
          <cell r="Z5" t="str">
            <v>LMC Reports (BU80010)</v>
          </cell>
        </row>
        <row r="6">
          <cell r="C6" t="str">
            <v>No - N/A</v>
          </cell>
          <cell r="F6" t="str">
            <v>On Completion</v>
          </cell>
          <cell r="K6" t="str">
            <v>Abbvie</v>
          </cell>
          <cell r="N6" t="str">
            <v xml:space="preserve"> [End of List - Please scroll up]</v>
          </cell>
          <cell r="O6" t="str">
            <v>VCH Manager - Level 4 (Corporate Only)</v>
          </cell>
          <cell r="P6" t="str">
            <v>Level 3 - Coordinator: $30,000</v>
          </cell>
          <cell r="U6" t="str">
            <v xml:space="preserve"> [End of List - Please scroll up]</v>
          </cell>
          <cell r="W6" t="str">
            <v>FHA</v>
          </cell>
          <cell r="Z6" t="str">
            <v xml:space="preserve"> [End of List - Please scroll up]</v>
          </cell>
        </row>
        <row r="7">
          <cell r="F7" t="str">
            <v>Not Requested</v>
          </cell>
          <cell r="K7" t="str">
            <v>AbCellera Biologics Inc.</v>
          </cell>
          <cell r="P7" t="str">
            <v>Level 4 - PI/Manager/Ops Leader: $50,000</v>
          </cell>
          <cell r="W7" t="str">
            <v>HSSBC</v>
          </cell>
        </row>
        <row r="8">
          <cell r="K8" t="str">
            <v>Actelion</v>
          </cell>
          <cell r="O8" t="str">
            <v>Principal Investigator / Custodian</v>
          </cell>
          <cell r="P8" t="str">
            <v>Level 5 - Director/Dept Head: $100,000</v>
          </cell>
          <cell r="W8" t="str">
            <v xml:space="preserve"> [End of List - Please scroll up]</v>
          </cell>
        </row>
        <row r="9">
          <cell r="K9" t="str">
            <v>AGA Medical Co op</v>
          </cell>
          <cell r="O9" t="str">
            <v>Research Group Head</v>
          </cell>
          <cell r="P9" t="str">
            <v>Level 6 - Senior Director: $500,000</v>
          </cell>
        </row>
        <row r="10">
          <cell r="K10" t="str">
            <v xml:space="preserve">Agennix </v>
          </cell>
          <cell r="O10" t="str">
            <v>Co-Investigator /Manager</v>
          </cell>
          <cell r="P10" t="str">
            <v>Level 7 - Corp/Exec/Reg Director: $1,000,000</v>
          </cell>
        </row>
        <row r="11">
          <cell r="K11" t="str">
            <v>Agennix/PPD Dev LP</v>
          </cell>
          <cell r="O11" t="str">
            <v>Coordinator or Supervisor</v>
          </cell>
          <cell r="P11" t="str">
            <v>Level 8 - VP: $3,000,000</v>
          </cell>
        </row>
        <row r="12">
          <cell r="K12" t="str">
            <v>Alere San Diego</v>
          </cell>
          <cell r="O12" t="str">
            <v>Finance</v>
          </cell>
          <cell r="P12" t="str">
            <v>Level 9 - CFO: $5,000,000</v>
          </cell>
        </row>
        <row r="13">
          <cell r="K13" t="str">
            <v>Amgen</v>
          </cell>
          <cell r="O13" t="str">
            <v xml:space="preserve"> [End of List - Please scroll up]</v>
          </cell>
          <cell r="P13" t="str">
            <v>Level 10 - CEO: Board Approved</v>
          </cell>
        </row>
        <row r="14">
          <cell r="K14" t="str">
            <v>Amgen Canada</v>
          </cell>
          <cell r="P14" t="str">
            <v>Level 11 - Board of Directors: No Limit</v>
          </cell>
        </row>
        <row r="15">
          <cell r="K15" t="str">
            <v>ARIAD</v>
          </cell>
          <cell r="P15" t="str">
            <v xml:space="preserve"> [End of List - Please scroll up]</v>
          </cell>
        </row>
        <row r="16">
          <cell r="K16" t="str">
            <v>ARQULE</v>
          </cell>
        </row>
        <row r="17">
          <cell r="K17" t="str">
            <v>Aspect Biosystems Ltd.</v>
          </cell>
        </row>
        <row r="18">
          <cell r="K18" t="str">
            <v>Asrellas Pharma Canada</v>
          </cell>
        </row>
        <row r="19">
          <cell r="K19" t="str">
            <v>Astellas</v>
          </cell>
        </row>
        <row r="20">
          <cell r="K20" t="str">
            <v>Astra Zeneca</v>
          </cell>
        </row>
        <row r="21">
          <cell r="K21" t="str">
            <v>AUA – American Urological Association</v>
          </cell>
        </row>
        <row r="22">
          <cell r="K22" t="str">
            <v>Bayer Inc.</v>
          </cell>
        </row>
        <row r="23">
          <cell r="K23" t="str">
            <v>BCCF - British Columbia Cancer Foundation</v>
          </cell>
        </row>
        <row r="24">
          <cell r="K24" t="str">
            <v xml:space="preserve">Becton Dickinson </v>
          </cell>
        </row>
        <row r="25">
          <cell r="K25" t="str">
            <v>BIOGEN IDEC</v>
          </cell>
        </row>
        <row r="26">
          <cell r="K26" t="str">
            <v>Biotronik</v>
          </cell>
        </row>
        <row r="27">
          <cell r="K27" t="str">
            <v>BMS</v>
          </cell>
        </row>
        <row r="28">
          <cell r="K28" t="str">
            <v>Boehringer Ingelheim</v>
          </cell>
        </row>
        <row r="29">
          <cell r="K29" t="str">
            <v>CCSRI - Canadian Cancer Society Research Institute</v>
          </cell>
        </row>
        <row r="30">
          <cell r="K30" t="str">
            <v>Celator</v>
          </cell>
        </row>
        <row r="31">
          <cell r="K31" t="str">
            <v>Celgene</v>
          </cell>
        </row>
        <row r="32">
          <cell r="K32" t="str">
            <v>Celgene Corp fx</v>
          </cell>
        </row>
        <row r="33">
          <cell r="K33" t="str">
            <v>Centocor</v>
          </cell>
        </row>
        <row r="34">
          <cell r="K34" t="str">
            <v>Centocor/Janssen Ortho</v>
          </cell>
        </row>
        <row r="35">
          <cell r="K35" t="str">
            <v>Centocor/parexel</v>
          </cell>
        </row>
        <row r="36">
          <cell r="K36" t="str">
            <v>CFI – Canada Foundation for Innovation</v>
          </cell>
        </row>
        <row r="37">
          <cell r="K37" t="str">
            <v>CHRC</v>
          </cell>
        </row>
        <row r="38">
          <cell r="K38" t="str">
            <v>CIHR - Canadian Institutes of Health Research</v>
          </cell>
        </row>
        <row r="39">
          <cell r="K39" t="str">
            <v>Clinsys</v>
          </cell>
        </row>
        <row r="40">
          <cell r="K40" t="str">
            <v>Dal Plaguez</v>
          </cell>
        </row>
        <row r="41">
          <cell r="K41" t="str">
            <v>Duke</v>
          </cell>
        </row>
        <row r="42">
          <cell r="K42" t="str">
            <v>Duke University</v>
          </cell>
        </row>
        <row r="43">
          <cell r="K43" t="str">
            <v>Edwards Lifesciences</v>
          </cell>
        </row>
        <row r="44">
          <cell r="K44" t="str">
            <v>EISAI</v>
          </cell>
        </row>
        <row r="45">
          <cell r="K45" t="str">
            <v>Elan Pharm</v>
          </cell>
        </row>
        <row r="46">
          <cell r="K46" t="str">
            <v>Eli Lilly</v>
          </cell>
        </row>
        <row r="47">
          <cell r="K47" t="str">
            <v>Emory University</v>
          </cell>
        </row>
        <row r="48">
          <cell r="K48" t="str">
            <v>Forest Research Instit</v>
          </cell>
        </row>
        <row r="49">
          <cell r="K49" t="str">
            <v>Galil Medical Inc</v>
          </cell>
        </row>
        <row r="50">
          <cell r="K50" t="str">
            <v>GBC – Genome BC</v>
          </cell>
        </row>
        <row r="51">
          <cell r="K51" t="str">
            <v>Genentech/PPD</v>
          </cell>
        </row>
        <row r="52">
          <cell r="K52" t="str">
            <v>Genentech/PRA</v>
          </cell>
        </row>
        <row r="53">
          <cell r="K53" t="str">
            <v>Genzyme</v>
          </cell>
        </row>
        <row r="54">
          <cell r="K54" t="str">
            <v>Gilead Sciences Inc.</v>
          </cell>
        </row>
        <row r="55">
          <cell r="K55" t="str">
            <v>Glaxosmithkline</v>
          </cell>
        </row>
        <row r="56">
          <cell r="K56" t="str">
            <v>Hamilton Health Sciences</v>
          </cell>
        </row>
        <row r="57">
          <cell r="K57" t="str">
            <v>HMR</v>
          </cell>
        </row>
        <row r="58">
          <cell r="K58" t="str">
            <v>Hoffmann La Roche</v>
          </cell>
        </row>
        <row r="59">
          <cell r="K59" t="str">
            <v>Hospira / i3 Innovus</v>
          </cell>
        </row>
        <row r="60">
          <cell r="K60" t="str">
            <v>IBM Canada ltd</v>
          </cell>
        </row>
        <row r="61">
          <cell r="K61" t="str">
            <v>Icon</v>
          </cell>
        </row>
        <row r="62">
          <cell r="K62" t="str">
            <v>INC Research</v>
          </cell>
        </row>
        <row r="63">
          <cell r="K63" t="str">
            <v>Ingenix</v>
          </cell>
        </row>
        <row r="64">
          <cell r="K64" t="str">
            <v>Ingenix/Pfizer</v>
          </cell>
        </row>
        <row r="65">
          <cell r="K65" t="str">
            <v>Intermune/Covance</v>
          </cell>
        </row>
        <row r="66">
          <cell r="K66" t="str">
            <v>J &amp; J</v>
          </cell>
        </row>
        <row r="67">
          <cell r="K67" t="str">
            <v>Janssen-Ortho Inc.</v>
          </cell>
        </row>
        <row r="68">
          <cell r="K68" t="str">
            <v>KFOC – Kidney Foundation of Canada</v>
          </cell>
        </row>
        <row r="69">
          <cell r="K69" t="str">
            <v>L&amp;L Society</v>
          </cell>
        </row>
        <row r="70">
          <cell r="K70" t="str">
            <v>M Smith - Michael Smith Foundation for Health Research</v>
          </cell>
        </row>
        <row r="71">
          <cell r="K71" t="str">
            <v>McMaster University</v>
          </cell>
        </row>
        <row r="72">
          <cell r="K72" t="str">
            <v>Medivation Corp Inc</v>
          </cell>
        </row>
        <row r="73">
          <cell r="K73" t="str">
            <v>Medivation Prostate Therapeutics</v>
          </cell>
        </row>
        <row r="74">
          <cell r="K74" t="str">
            <v>MedQualis</v>
          </cell>
        </row>
        <row r="75">
          <cell r="K75" t="str">
            <v>Merck</v>
          </cell>
        </row>
        <row r="76">
          <cell r="K76" t="str">
            <v>Merck Canada Inc</v>
          </cell>
        </row>
        <row r="77">
          <cell r="K77" t="str">
            <v>Merck Frosst</v>
          </cell>
        </row>
        <row r="78">
          <cell r="K78" t="str">
            <v>MHICC</v>
          </cell>
        </row>
        <row r="79">
          <cell r="K79" t="str">
            <v>Montreal Heart Inst.</v>
          </cell>
        </row>
        <row r="80">
          <cell r="K80" t="str">
            <v>NCIC – National Cancer Institute of Canada</v>
          </cell>
        </row>
        <row r="81">
          <cell r="K81" t="str">
            <v>NCI-SELECT</v>
          </cell>
        </row>
        <row r="82">
          <cell r="K82" t="str">
            <v>Neotract Inc</v>
          </cell>
        </row>
        <row r="83">
          <cell r="K83" t="str">
            <v>NIH</v>
          </cell>
        </row>
        <row r="84">
          <cell r="K84" t="str">
            <v>Novartis</v>
          </cell>
        </row>
        <row r="85">
          <cell r="K85" t="str">
            <v>Novartis Pharma</v>
          </cell>
        </row>
        <row r="86">
          <cell r="K86" t="str">
            <v>Novella/Cougar</v>
          </cell>
        </row>
        <row r="87">
          <cell r="K87" t="str">
            <v>ONYX</v>
          </cell>
        </row>
        <row r="88">
          <cell r="K88" t="str">
            <v>ONYX / PPD Canada</v>
          </cell>
        </row>
        <row r="89">
          <cell r="K89" t="str">
            <v>Orgbyo st Jude Medical Inc</v>
          </cell>
        </row>
        <row r="90">
          <cell r="K90" t="str">
            <v>Parexel</v>
          </cell>
        </row>
        <row r="91">
          <cell r="K91" t="str">
            <v>Parexel/ELI LILLY</v>
          </cell>
        </row>
        <row r="92">
          <cell r="K92" t="str">
            <v>Partners</v>
          </cell>
        </row>
        <row r="93">
          <cell r="K93" t="str">
            <v>Partners Healthcare</v>
          </cell>
        </row>
        <row r="94">
          <cell r="K94" t="str">
            <v>PCC – Prostate Cancer Canada</v>
          </cell>
        </row>
        <row r="95">
          <cell r="K95" t="str">
            <v>PCFBC - Prostate Cancer Foundation of BC</v>
          </cell>
        </row>
        <row r="96">
          <cell r="K96" t="str">
            <v>Pegasus</v>
          </cell>
        </row>
        <row r="97">
          <cell r="K97" t="str">
            <v>Pfizer</v>
          </cell>
        </row>
        <row r="98">
          <cell r="K98" t="str">
            <v>Pfizer Canada</v>
          </cell>
        </row>
        <row r="99">
          <cell r="K99" t="str">
            <v>Pharm Olam</v>
          </cell>
        </row>
        <row r="100">
          <cell r="K100" t="str">
            <v>Pharmaxis ltd</v>
          </cell>
        </row>
        <row r="101">
          <cell r="K101" t="str">
            <v>Pierrel</v>
          </cell>
        </row>
        <row r="102">
          <cell r="K102" t="str">
            <v>Pivina Consulting Inc</v>
          </cell>
        </row>
        <row r="103">
          <cell r="K103" t="str">
            <v>PRA</v>
          </cell>
        </row>
        <row r="104">
          <cell r="K104" t="str">
            <v>PRA International</v>
          </cell>
        </row>
        <row r="105">
          <cell r="K105" t="str">
            <v>Queen's University</v>
          </cell>
        </row>
        <row r="106">
          <cell r="K106" t="str">
            <v>Quintiles Canada</v>
          </cell>
        </row>
        <row r="107">
          <cell r="K107" t="str">
            <v>Registrat</v>
          </cell>
        </row>
        <row r="108">
          <cell r="K108" t="str">
            <v>Roche (ICDM)</v>
          </cell>
        </row>
        <row r="109">
          <cell r="K109" t="str">
            <v>Sanofi Aventis</v>
          </cell>
        </row>
        <row r="110">
          <cell r="K110" t="str">
            <v>Schering Plough</v>
          </cell>
        </row>
        <row r="111">
          <cell r="K111" t="str">
            <v>Schering/Partners</v>
          </cell>
        </row>
        <row r="112">
          <cell r="K112" t="str">
            <v>Shire</v>
          </cell>
        </row>
        <row r="113">
          <cell r="K113" t="str">
            <v>SHIRE HGT</v>
          </cell>
        </row>
        <row r="114">
          <cell r="K114" t="str">
            <v>SHIRE HGT/United Biosource</v>
          </cell>
        </row>
        <row r="115">
          <cell r="K115" t="str">
            <v>Smithkln-cps</v>
          </cell>
        </row>
        <row r="116">
          <cell r="K116" t="str">
            <v>SPORE - Specialized Programs of Research Excellence</v>
          </cell>
        </row>
        <row r="117">
          <cell r="K117" t="str">
            <v>TFF - Terry Fox Foundation</v>
          </cell>
        </row>
        <row r="118">
          <cell r="K118" t="str">
            <v>TFRI - Terry Fox Research Institute</v>
          </cell>
        </row>
        <row r="119">
          <cell r="K119" t="str">
            <v>Thera Technologies Inc</v>
          </cell>
        </row>
        <row r="120">
          <cell r="K120" t="str">
            <v>TRANS1212A</v>
          </cell>
        </row>
        <row r="121">
          <cell r="K121" t="str">
            <v>UBC/Echo Research Fund</v>
          </cell>
        </row>
        <row r="122">
          <cell r="K122" t="str">
            <v>United Therapentics Corp</v>
          </cell>
        </row>
        <row r="123">
          <cell r="K123" t="str">
            <v>VCHA – Vancouver Coastal Health Authority</v>
          </cell>
        </row>
        <row r="124">
          <cell r="K124" t="str">
            <v>VCHRI - Vancouver Coastal Health Research Institute</v>
          </cell>
        </row>
        <row r="125">
          <cell r="K125" t="str">
            <v>Vertex</v>
          </cell>
        </row>
        <row r="126">
          <cell r="K126" t="str">
            <v>Vertex/Quintiles</v>
          </cell>
        </row>
        <row r="127">
          <cell r="K127" t="str">
            <v>Wyeth</v>
          </cell>
        </row>
        <row r="128">
          <cell r="K128" t="str">
            <v>Zummer Inc</v>
          </cell>
        </row>
        <row r="130">
          <cell r="K130" t="str">
            <v xml:space="preserve"> [End of List - Please scroll up]</v>
          </cell>
        </row>
      </sheetData>
      <sheetData sheetId="1"/>
      <sheetData sheetId="2"/>
      <sheetData sheetId="3"/>
      <sheetData sheetId="4">
        <row r="18">
          <cell r="H18">
            <v>1</v>
          </cell>
        </row>
        <row r="59">
          <cell r="H59">
            <v>1</v>
          </cell>
        </row>
        <row r="61">
          <cell r="H61">
            <v>1</v>
          </cell>
        </row>
        <row r="70">
          <cell r="H70">
            <v>2</v>
          </cell>
        </row>
        <row r="72">
          <cell r="H72">
            <v>1</v>
          </cell>
        </row>
        <row r="81">
          <cell r="H81">
            <v>1</v>
          </cell>
        </row>
        <row r="83">
          <cell r="H83">
            <v>1</v>
          </cell>
        </row>
        <row r="92">
          <cell r="H92">
            <v>1</v>
          </cell>
        </row>
        <row r="94">
          <cell r="H94">
            <v>1</v>
          </cell>
        </row>
        <row r="107">
          <cell r="H107">
            <v>10020</v>
          </cell>
        </row>
        <row r="108">
          <cell r="H108" t="str">
            <v>620 &amp; 07</v>
          </cell>
        </row>
      </sheetData>
      <sheetData sheetId="5">
        <row r="12">
          <cell r="J12" t="str">
            <v/>
          </cell>
        </row>
        <row r="13">
          <cell r="J13" t="str">
            <v>n/a</v>
          </cell>
        </row>
      </sheetData>
      <sheetData sheetId="6">
        <row r="12">
          <cell r="J12" t="str">
            <v/>
          </cell>
        </row>
        <row r="13">
          <cell r="J13" t="str">
            <v>n/a</v>
          </cell>
        </row>
      </sheetData>
      <sheetData sheetId="7">
        <row r="12">
          <cell r="J12" t="str">
            <v/>
          </cell>
        </row>
        <row r="13">
          <cell r="J13" t="str">
            <v>n/a</v>
          </cell>
        </row>
      </sheetData>
      <sheetData sheetId="8">
        <row r="12">
          <cell r="J12" t="str">
            <v/>
          </cell>
        </row>
        <row r="13">
          <cell r="J13" t="str">
            <v>n/a</v>
          </cell>
        </row>
      </sheetData>
      <sheetData sheetId="9"/>
      <sheetData sheetId="10">
        <row r="56">
          <cell r="I56" t="str">
            <v/>
          </cell>
          <cell r="J56" t="str">
            <v/>
          </cell>
        </row>
        <row r="57">
          <cell r="I57" t="str">
            <v/>
          </cell>
          <cell r="J57" t="str">
            <v/>
          </cell>
        </row>
        <row r="58">
          <cell r="I58" t="str">
            <v/>
          </cell>
          <cell r="J58" t="str">
            <v/>
          </cell>
        </row>
        <row r="59">
          <cell r="I59" t="str">
            <v/>
          </cell>
          <cell r="J59" t="str">
            <v/>
          </cell>
        </row>
      </sheetData>
      <sheetData sheetId="11"/>
    </sheetDataSet>
  </externalBook>
</externalLink>
</file>

<file path=xl/persons/person.xml><?xml version="1.0" encoding="utf-8"?>
<personList xmlns="http://schemas.microsoft.com/office/spreadsheetml/2018/threadedcomments" xmlns:x="http://schemas.openxmlformats.org/spreadsheetml/2006/main">
  <person displayName="Ho, SzeWai [VCH]" id="{EB070070-8ECD-40E9-8BED-5AE0B329065D}" userId="Ho, SzeWai [VCH]"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D35:F48" totalsRowShown="0" headerRowDxfId="55" dataDxfId="54">
  <autoFilter ref="D35:F48" xr:uid="{00000000-0009-0000-0100-000003000000}"/>
  <tableColumns count="3">
    <tableColumn id="1" xr3:uid="{00000000-0010-0000-0000-000001000000}" name="Business Unit" dataDxfId="53"/>
    <tableColumn id="2" xr3:uid="{00000000-0010-0000-0000-000002000000}" name="Dept ID (Cost Centre Description)" dataDxfId="52">
      <calculatedColumnFormula>'CC Setup Request Form'!H113&amp;" "&amp;'CC Setup Request Form'!H27</calculatedColumnFormula>
    </tableColumn>
    <tableColumn id="3" xr3:uid="{00000000-0010-0000-0000-000003000000}" name="Site ID" dataDxfId="51">
      <calculatedColumnFormula>LEFT('CC Setup Request Form'!H112,3)</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317" displayName="Table317" ref="D35:F48" totalsRowShown="0" headerRowDxfId="50" dataDxfId="49">
  <autoFilter ref="D35:F48" xr:uid="{00000000-0009-0000-0100-000010000000}"/>
  <tableColumns count="3">
    <tableColumn id="1" xr3:uid="{00000000-0010-0000-0100-000001000000}" name="Business Unit" dataDxfId="48"/>
    <tableColumn id="2" xr3:uid="{00000000-0010-0000-0100-000002000000}" name="Dept ID (Cost Centre Description)" dataDxfId="47">
      <calculatedColumnFormula>'CC Setup Request Form'!H113&amp;" "&amp;'CC Setup Request Form'!H27</calculatedColumnFormula>
    </tableColumn>
    <tableColumn id="3" xr3:uid="{00000000-0010-0000-0100-000003000000}" name="Site ID" dataDxfId="46">
      <calculatedColumnFormula>LEFT('CC Setup Request Form'!H112,3)</calculatedColumnFormula>
    </tableColumn>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le31718" displayName="Table31718" ref="D35:F48" totalsRowShown="0" headerRowDxfId="45" dataDxfId="44">
  <autoFilter ref="D35:F48" xr:uid="{00000000-0009-0000-0100-000011000000}"/>
  <tableColumns count="3">
    <tableColumn id="1" xr3:uid="{00000000-0010-0000-0200-000001000000}" name="Business Unit" dataDxfId="43"/>
    <tableColumn id="2" xr3:uid="{00000000-0010-0000-0200-000002000000}" name="Dept ID (Cost Centre Description)" dataDxfId="42">
      <calculatedColumnFormula>'CC Setup Request Form'!H113&amp;" "&amp;'CC Setup Request Form'!H27</calculatedColumnFormula>
    </tableColumn>
    <tableColumn id="3" xr3:uid="{00000000-0010-0000-0200-000003000000}" name="Site ID" dataDxfId="41">
      <calculatedColumnFormula>LEFT('CC Setup Request Form'!H112,3)</calculatedColumnFormula>
    </tableColumn>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3000000}" name="Table3171820" displayName="Table3171820" ref="D35:F48" totalsRowShown="0" headerRowDxfId="40" dataDxfId="39">
  <autoFilter ref="D35:F48" xr:uid="{00000000-0009-0000-0100-000013000000}"/>
  <tableColumns count="3">
    <tableColumn id="1" xr3:uid="{00000000-0010-0000-0300-000001000000}" name="Business Unit" dataDxfId="38"/>
    <tableColumn id="2" xr3:uid="{00000000-0010-0000-0300-000002000000}" name="Dept ID (Cost Centre Description)" dataDxfId="37"/>
    <tableColumn id="3" xr3:uid="{00000000-0010-0000-0300-000003000000}" name="Site ID" dataDxfId="36"/>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31718202" displayName="Table31718202" ref="D35:F48" totalsRowShown="0" headerRowDxfId="35" dataDxfId="34">
  <autoFilter ref="D35:F48" xr:uid="{00000000-0009-0000-0100-000001000000}"/>
  <tableColumns count="3">
    <tableColumn id="1" xr3:uid="{00000000-0010-0000-0400-000001000000}" name="Business Unit" dataDxfId="33"/>
    <tableColumn id="2" xr3:uid="{00000000-0010-0000-0400-000002000000}" name="Dept ID (Cost Centre Description)" dataDxfId="32"/>
    <tableColumn id="3" xr3:uid="{00000000-0010-0000-0400-000003000000}" name="Site ID" dataDxfId="3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7" dT="2025-11-18T22:00:52.99" personId="{EB070070-8ECD-40E9-8BED-5AE0B329065D}" id="{23E4C70C-8360-46A8-B4B1-6752F4981612}">
    <text>May replace CCI later 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vchri.ca/our-research/research-centres-and-program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table" Target="../tables/table5.xml"/><Relationship Id="rId4" Type="http://schemas.openxmlformats.org/officeDocument/2006/relationships/ctrlProp" Target="../ctrlProps/ctrlProp48.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4.emf"/><Relationship Id="rId18" Type="http://schemas.openxmlformats.org/officeDocument/2006/relationships/ctrlProp" Target="../ctrlProps/ctrlProp53.xml"/><Relationship Id="rId3" Type="http://schemas.openxmlformats.org/officeDocument/2006/relationships/vmlDrawing" Target="../drawings/vmlDrawing10.vml"/><Relationship Id="rId7" Type="http://schemas.openxmlformats.org/officeDocument/2006/relationships/image" Target="../media/image21.emf"/><Relationship Id="rId12" Type="http://schemas.openxmlformats.org/officeDocument/2006/relationships/control" Target="../activeX/activeX23.xml"/><Relationship Id="rId17" Type="http://schemas.openxmlformats.org/officeDocument/2006/relationships/ctrlProp" Target="../ctrlProps/ctrlProp52.xml"/><Relationship Id="rId2" Type="http://schemas.openxmlformats.org/officeDocument/2006/relationships/drawing" Target="../drawings/drawing8.xml"/><Relationship Id="rId16" Type="http://schemas.openxmlformats.org/officeDocument/2006/relationships/ctrlProp" Target="../ctrlProps/ctrlProp51.xml"/><Relationship Id="rId1" Type="http://schemas.openxmlformats.org/officeDocument/2006/relationships/printerSettings" Target="../printerSettings/printerSettings11.bin"/><Relationship Id="rId6" Type="http://schemas.openxmlformats.org/officeDocument/2006/relationships/control" Target="../activeX/activeX20.xml"/><Relationship Id="rId11" Type="http://schemas.openxmlformats.org/officeDocument/2006/relationships/image" Target="../media/image23.emf"/><Relationship Id="rId5" Type="http://schemas.openxmlformats.org/officeDocument/2006/relationships/image" Target="../media/image20.emf"/><Relationship Id="rId15" Type="http://schemas.openxmlformats.org/officeDocument/2006/relationships/ctrlProp" Target="../ctrlProps/ctrlProp50.xml"/><Relationship Id="rId10" Type="http://schemas.openxmlformats.org/officeDocument/2006/relationships/control" Target="../activeX/activeX22.xml"/><Relationship Id="rId19" Type="http://schemas.openxmlformats.org/officeDocument/2006/relationships/ctrlProp" Target="../ctrlProps/ctrlProp54.xml"/><Relationship Id="rId4" Type="http://schemas.openxmlformats.org/officeDocument/2006/relationships/control" Target="../activeX/activeX19.xml"/><Relationship Id="rId9" Type="http://schemas.openxmlformats.org/officeDocument/2006/relationships/image" Target="../media/image22.emf"/><Relationship Id="rId14"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drawing" Target="../drawings/drawing9.xml"/><Relationship Id="rId7" Type="http://schemas.openxmlformats.org/officeDocument/2006/relationships/ctrlProp" Target="../ctrlProps/ctrlProp57.xml"/><Relationship Id="rId2" Type="http://schemas.openxmlformats.org/officeDocument/2006/relationships/printerSettings" Target="../printerSettings/printerSettings12.bin"/><Relationship Id="rId1" Type="http://schemas.openxmlformats.org/officeDocument/2006/relationships/hyperlink" Target="http://www.vcha.ca/programs_services/rbs/supply_chain/eprocurement/page_10267.htm" TargetMode="External"/><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vmlDrawing" Target="../drawings/vmlDrawing11.vml"/><Relationship Id="rId9"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CHRICostCentre@vch.ca"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VCHRICostCentre@vch.ca"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image" Target="../media/image17.emf"/><Relationship Id="rId21" Type="http://schemas.openxmlformats.org/officeDocument/2006/relationships/control" Target="../activeX/activeX9.xml"/><Relationship Id="rId34" Type="http://schemas.openxmlformats.org/officeDocument/2006/relationships/image" Target="../media/image15.emf"/><Relationship Id="rId42" Type="http://schemas.openxmlformats.org/officeDocument/2006/relationships/ctrlProp" Target="../ctrlProps/ctrlProp20.xml"/><Relationship Id="rId47" Type="http://schemas.openxmlformats.org/officeDocument/2006/relationships/ctrlProp" Target="../ctrlProps/ctrlProp25.xml"/><Relationship Id="rId50" Type="http://schemas.openxmlformats.org/officeDocument/2006/relationships/ctrlProp" Target="../ctrlProps/ctrlProp28.xml"/><Relationship Id="rId55" Type="http://schemas.openxmlformats.org/officeDocument/2006/relationships/ctrlProp" Target="../ctrlProps/ctrlProp33.xml"/><Relationship Id="rId63" Type="http://schemas.openxmlformats.org/officeDocument/2006/relationships/ctrlProp" Target="../ctrlProps/ctrlProp41.xml"/><Relationship Id="rId7" Type="http://schemas.openxmlformats.org/officeDocument/2006/relationships/control" Target="../activeX/activeX2.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41" Type="http://schemas.openxmlformats.org/officeDocument/2006/relationships/ctrlProp" Target="../ctrlProps/ctrlProp19.xml"/><Relationship Id="rId54" Type="http://schemas.openxmlformats.org/officeDocument/2006/relationships/ctrlProp" Target="../ctrlProps/ctrlProp32.xml"/><Relationship Id="rId62" Type="http://schemas.openxmlformats.org/officeDocument/2006/relationships/ctrlProp" Target="../ctrlProps/ctrlProp40.xml"/><Relationship Id="rId1" Type="http://schemas.openxmlformats.org/officeDocument/2006/relationships/hyperlink" Target="mailto:VCHRIcostcentre@vch.ca"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7.xml"/><Relationship Id="rId40" Type="http://schemas.openxmlformats.org/officeDocument/2006/relationships/ctrlProp" Target="../ctrlProps/ctrlProp18.xml"/><Relationship Id="rId45" Type="http://schemas.openxmlformats.org/officeDocument/2006/relationships/ctrlProp" Target="../ctrlProps/ctrlProp23.xml"/><Relationship Id="rId53" Type="http://schemas.openxmlformats.org/officeDocument/2006/relationships/ctrlProp" Target="../ctrlProps/ctrlProp31.xml"/><Relationship Id="rId58" Type="http://schemas.openxmlformats.org/officeDocument/2006/relationships/ctrlProp" Target="../ctrlProps/ctrlProp36.xml"/><Relationship Id="rId66" Type="http://schemas.openxmlformats.org/officeDocument/2006/relationships/comments" Target="../comments3.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trlProp" Target="../ctrlProps/ctrlProp27.xml"/><Relationship Id="rId57" Type="http://schemas.openxmlformats.org/officeDocument/2006/relationships/ctrlProp" Target="../ctrlProps/ctrlProp35.xml"/><Relationship Id="rId61" Type="http://schemas.openxmlformats.org/officeDocument/2006/relationships/ctrlProp" Target="../ctrlProps/ctrlProp39.xml"/><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4" Type="http://schemas.openxmlformats.org/officeDocument/2006/relationships/ctrlProp" Target="../ctrlProps/ctrlProp22.xml"/><Relationship Id="rId52" Type="http://schemas.openxmlformats.org/officeDocument/2006/relationships/ctrlProp" Target="../ctrlProps/ctrlProp30.xml"/><Relationship Id="rId60" Type="http://schemas.openxmlformats.org/officeDocument/2006/relationships/ctrlProp" Target="../ctrlProps/ctrlProp38.xml"/><Relationship Id="rId65" Type="http://schemas.openxmlformats.org/officeDocument/2006/relationships/ctrlProp" Target="../ctrlProps/ctrlProp43.xml"/><Relationship Id="rId4" Type="http://schemas.openxmlformats.org/officeDocument/2006/relationships/vmlDrawing" Target="../drawings/vmlDrawing4.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43" Type="http://schemas.openxmlformats.org/officeDocument/2006/relationships/ctrlProp" Target="../ctrlProps/ctrlProp21.xml"/><Relationship Id="rId48" Type="http://schemas.openxmlformats.org/officeDocument/2006/relationships/ctrlProp" Target="../ctrlProps/ctrlProp26.xml"/><Relationship Id="rId56" Type="http://schemas.openxmlformats.org/officeDocument/2006/relationships/ctrlProp" Target="../ctrlProps/ctrlProp34.xml"/><Relationship Id="rId64" Type="http://schemas.openxmlformats.org/officeDocument/2006/relationships/ctrlProp" Target="../ctrlProps/ctrlProp42.xml"/><Relationship Id="rId8" Type="http://schemas.openxmlformats.org/officeDocument/2006/relationships/image" Target="../media/image2.emf"/><Relationship Id="rId51" Type="http://schemas.openxmlformats.org/officeDocument/2006/relationships/ctrlProp" Target="../ctrlProps/ctrlProp29.xml"/><Relationship Id="rId3" Type="http://schemas.openxmlformats.org/officeDocument/2006/relationships/drawing" Target="../drawings/drawing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38" Type="http://schemas.openxmlformats.org/officeDocument/2006/relationships/control" Target="../activeX/activeX18.xml"/><Relationship Id="rId46" Type="http://schemas.openxmlformats.org/officeDocument/2006/relationships/ctrlProp" Target="../ctrlProps/ctrlProp24.xml"/><Relationship Id="rId59"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VCHRIcostcentre@vch.ca" TargetMode="External"/><Relationship Id="rId6" Type="http://schemas.openxmlformats.org/officeDocument/2006/relationships/table" Target="../tables/table1.xml"/><Relationship Id="rId5" Type="http://schemas.openxmlformats.org/officeDocument/2006/relationships/ctrlProp" Target="../ctrlProps/ctrlProp44.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VCHRIcostcentre@vch.ca" TargetMode="External"/><Relationship Id="rId6" Type="http://schemas.openxmlformats.org/officeDocument/2006/relationships/table" Target="../tables/table2.xml"/><Relationship Id="rId5" Type="http://schemas.openxmlformats.org/officeDocument/2006/relationships/ctrlProp" Target="../ctrlProps/ctrlProp45.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mailto:VCHRIcostcentre@vch.ca" TargetMode="External"/><Relationship Id="rId6" Type="http://schemas.openxmlformats.org/officeDocument/2006/relationships/table" Target="../tables/table3.xml"/><Relationship Id="rId5" Type="http://schemas.openxmlformats.org/officeDocument/2006/relationships/ctrlProp" Target="../ctrlProps/ctrlProp46.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mailto:VCHRIcostcentre@vch.ca" TargetMode="External"/><Relationship Id="rId6" Type="http://schemas.openxmlformats.org/officeDocument/2006/relationships/table" Target="../tables/table4.xml"/><Relationship Id="rId5" Type="http://schemas.openxmlformats.org/officeDocument/2006/relationships/ctrlProp" Target="../ctrlProps/ctrlProp47.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C000"/>
  </sheetPr>
  <dimension ref="A1:AL130"/>
  <sheetViews>
    <sheetView topLeftCell="F1" workbookViewId="0">
      <selection activeCell="J24" sqref="J24"/>
    </sheetView>
  </sheetViews>
  <sheetFormatPr defaultRowHeight="15" x14ac:dyDescent="0.25"/>
  <cols>
    <col min="1" max="1" width="27.85546875" style="49" bestFit="1" customWidth="1"/>
    <col min="2" max="2" width="27.85546875" style="49" customWidth="1"/>
    <col min="3" max="4" width="27.85546875" style="49" bestFit="1" customWidth="1"/>
    <col min="5" max="5" width="27.85546875" style="49" customWidth="1"/>
    <col min="6" max="6" width="27.85546875" style="49" bestFit="1" customWidth="1"/>
    <col min="7" max="7" width="27.85546875" style="49" customWidth="1"/>
    <col min="8" max="8" width="47" style="49" bestFit="1" customWidth="1"/>
    <col min="9" max="9" width="57.140625" style="49" bestFit="1" customWidth="1"/>
    <col min="10" max="10" width="41.140625" style="49" customWidth="1"/>
    <col min="11" max="11" width="49.42578125" style="49" bestFit="1" customWidth="1"/>
    <col min="12" max="12" width="49.7109375" style="49" bestFit="1" customWidth="1"/>
    <col min="13" max="13" width="31.42578125" style="49" bestFit="1" customWidth="1"/>
    <col min="14" max="14" width="27.85546875" style="49" bestFit="1" customWidth="1"/>
    <col min="15" max="15" width="46.28515625" style="49" customWidth="1"/>
    <col min="16" max="16" width="39.28515625" style="49" bestFit="1" customWidth="1"/>
    <col min="17" max="17" width="27.140625" style="49" bestFit="1" customWidth="1"/>
    <col min="18" max="21" width="27.85546875" style="49" bestFit="1" customWidth="1"/>
    <col min="22" max="25" width="27.85546875" bestFit="1" customWidth="1"/>
    <col min="26" max="26" width="33.85546875" bestFit="1" customWidth="1"/>
    <col min="32" max="32" width="13.140625" customWidth="1"/>
    <col min="33" max="33" width="29" customWidth="1"/>
    <col min="34" max="34" width="25" style="453" customWidth="1"/>
    <col min="35" max="35" width="27.42578125" customWidth="1"/>
    <col min="36" max="36" width="31.85546875" customWidth="1"/>
    <col min="37" max="37" width="19.7109375" customWidth="1"/>
    <col min="38" max="38" width="19" customWidth="1"/>
  </cols>
  <sheetData>
    <row r="1" spans="1:38" x14ac:dyDescent="0.25">
      <c r="A1" s="50" t="s">
        <v>99</v>
      </c>
      <c r="B1" s="50" t="s">
        <v>99</v>
      </c>
      <c r="C1" s="50" t="s">
        <v>612</v>
      </c>
      <c r="D1" s="50" t="s">
        <v>107</v>
      </c>
      <c r="E1" s="50" t="s">
        <v>133</v>
      </c>
      <c r="F1" s="50" t="s">
        <v>269</v>
      </c>
      <c r="G1" s="50"/>
      <c r="H1" s="50" t="s">
        <v>186</v>
      </c>
      <c r="I1" s="50" t="s">
        <v>119</v>
      </c>
      <c r="J1" s="50" t="s">
        <v>550</v>
      </c>
      <c r="K1" s="50" t="s">
        <v>118</v>
      </c>
      <c r="L1" s="50" t="s">
        <v>271</v>
      </c>
      <c r="M1" s="50" t="s">
        <v>274</v>
      </c>
      <c r="N1" s="50" t="s">
        <v>272</v>
      </c>
      <c r="O1" s="50" t="s">
        <v>273</v>
      </c>
      <c r="P1" s="50" t="s">
        <v>130</v>
      </c>
      <c r="Q1" s="49" t="s">
        <v>102</v>
      </c>
      <c r="R1" s="50" t="s">
        <v>244</v>
      </c>
      <c r="S1" s="50" t="s">
        <v>309</v>
      </c>
      <c r="T1" s="50" t="s">
        <v>346</v>
      </c>
      <c r="U1" s="50" t="s">
        <v>418</v>
      </c>
      <c r="V1" s="50" t="s">
        <v>419</v>
      </c>
      <c r="W1" s="50" t="s">
        <v>428</v>
      </c>
      <c r="X1" s="50" t="s">
        <v>432</v>
      </c>
      <c r="Y1" s="50" t="s">
        <v>451</v>
      </c>
      <c r="Z1" s="50" t="s">
        <v>452</v>
      </c>
      <c r="AG1" s="50" t="s">
        <v>584</v>
      </c>
      <c r="AH1" s="448" t="s">
        <v>565</v>
      </c>
      <c r="AI1" s="50" t="s">
        <v>566</v>
      </c>
      <c r="AJ1" s="50" t="s">
        <v>577</v>
      </c>
      <c r="AK1" s="50" t="s">
        <v>582</v>
      </c>
      <c r="AL1" s="50" t="s">
        <v>589</v>
      </c>
    </row>
    <row r="2" spans="1:38" x14ac:dyDescent="0.25">
      <c r="A2" s="49" t="s">
        <v>132</v>
      </c>
      <c r="B2" s="49" t="s">
        <v>132</v>
      </c>
      <c r="C2" s="49" t="s">
        <v>132</v>
      </c>
      <c r="D2" s="49" t="s">
        <v>132</v>
      </c>
      <c r="E2" s="49" t="s">
        <v>132</v>
      </c>
      <c r="F2" s="49" t="s">
        <v>132</v>
      </c>
      <c r="G2" s="49">
        <v>1</v>
      </c>
      <c r="H2" s="49" t="s">
        <v>132</v>
      </c>
      <c r="I2" s="49" t="s">
        <v>132</v>
      </c>
      <c r="J2" s="49" t="s">
        <v>132</v>
      </c>
      <c r="K2" s="49" t="s">
        <v>132</v>
      </c>
      <c r="L2" s="49" t="s">
        <v>206</v>
      </c>
      <c r="M2" s="49" t="s">
        <v>207</v>
      </c>
      <c r="N2" s="49" t="s">
        <v>132</v>
      </c>
      <c r="O2" s="49" t="s">
        <v>132</v>
      </c>
      <c r="P2" s="49" t="s">
        <v>132</v>
      </c>
      <c r="Q2" s="49" t="s">
        <v>132</v>
      </c>
      <c r="R2" s="49" t="s">
        <v>237</v>
      </c>
      <c r="S2" s="49" t="s">
        <v>132</v>
      </c>
      <c r="T2" s="49" t="s">
        <v>132</v>
      </c>
      <c r="U2" s="49" t="s">
        <v>132</v>
      </c>
      <c r="V2" s="49" t="s">
        <v>132</v>
      </c>
      <c r="W2" s="49" t="s">
        <v>132</v>
      </c>
      <c r="X2" s="49" t="s">
        <v>132</v>
      </c>
      <c r="Y2" s="49" t="s">
        <v>132</v>
      </c>
      <c r="Z2" s="49" t="s">
        <v>132</v>
      </c>
      <c r="AD2" s="586" t="s">
        <v>255</v>
      </c>
      <c r="AE2" s="587"/>
      <c r="AF2" s="588"/>
      <c r="AG2" s="438" t="s">
        <v>132</v>
      </c>
      <c r="AH2" s="449" t="s">
        <v>132</v>
      </c>
      <c r="AI2" s="438" t="s">
        <v>132</v>
      </c>
      <c r="AJ2" s="438" t="s">
        <v>132</v>
      </c>
      <c r="AK2" s="438" t="s">
        <v>132</v>
      </c>
      <c r="AL2" s="438" t="s">
        <v>132</v>
      </c>
    </row>
    <row r="3" spans="1:38" x14ac:dyDescent="0.25">
      <c r="A3" s="49" t="s">
        <v>385</v>
      </c>
      <c r="B3" s="468">
        <v>1</v>
      </c>
      <c r="C3" s="49" t="s">
        <v>610</v>
      </c>
      <c r="D3" s="49" t="s">
        <v>137</v>
      </c>
      <c r="E3" s="49" t="s">
        <v>111</v>
      </c>
      <c r="F3" s="49" t="s">
        <v>108</v>
      </c>
      <c r="G3" s="49">
        <v>2</v>
      </c>
      <c r="H3" s="49" t="s">
        <v>215</v>
      </c>
      <c r="I3" s="49" t="s">
        <v>214</v>
      </c>
      <c r="J3" s="402" t="s">
        <v>546</v>
      </c>
      <c r="K3" s="49" t="s">
        <v>390</v>
      </c>
      <c r="N3" s="49" t="s">
        <v>138</v>
      </c>
      <c r="O3" s="49" t="s">
        <v>606</v>
      </c>
      <c r="P3" s="49" t="s">
        <v>275</v>
      </c>
      <c r="Q3" s="49" t="s">
        <v>103</v>
      </c>
      <c r="S3" s="49" t="s">
        <v>310</v>
      </c>
      <c r="T3" s="49" t="s">
        <v>347</v>
      </c>
      <c r="U3" s="49" t="s">
        <v>424</v>
      </c>
      <c r="V3" s="49" t="s">
        <v>421</v>
      </c>
      <c r="W3" s="49" t="s">
        <v>421</v>
      </c>
      <c r="X3" s="49" t="s">
        <v>442</v>
      </c>
      <c r="Y3" s="49" t="s">
        <v>139</v>
      </c>
      <c r="Z3" s="49" t="s">
        <v>454</v>
      </c>
      <c r="AD3" s="135" t="s">
        <v>249</v>
      </c>
      <c r="AE3" s="136" t="s">
        <v>254</v>
      </c>
      <c r="AF3" s="137" t="s">
        <v>266</v>
      </c>
      <c r="AG3" s="441" t="s">
        <v>563</v>
      </c>
      <c r="AH3" s="450" t="s">
        <v>571</v>
      </c>
      <c r="AI3" s="444" t="s">
        <v>567</v>
      </c>
      <c r="AJ3" s="447" t="s">
        <v>578</v>
      </c>
      <c r="AK3" t="s">
        <v>583</v>
      </c>
      <c r="AL3" t="s">
        <v>111</v>
      </c>
    </row>
    <row r="4" spans="1:38" x14ac:dyDescent="0.25">
      <c r="A4" s="49" t="s">
        <v>386</v>
      </c>
      <c r="B4" s="468">
        <v>2</v>
      </c>
      <c r="C4" s="49" t="s">
        <v>611</v>
      </c>
      <c r="D4" s="49" t="s">
        <v>270</v>
      </c>
      <c r="E4" s="49" t="s">
        <v>112</v>
      </c>
      <c r="F4" s="49" t="s">
        <v>142</v>
      </c>
      <c r="G4" s="49">
        <v>3</v>
      </c>
      <c r="I4" s="49" t="s">
        <v>600</v>
      </c>
      <c r="J4" s="402" t="s">
        <v>547</v>
      </c>
      <c r="N4" s="49" t="s">
        <v>202</v>
      </c>
      <c r="O4" s="49" t="s">
        <v>605</v>
      </c>
      <c r="P4" s="49" t="s">
        <v>236</v>
      </c>
      <c r="Q4" s="49" t="s">
        <v>104</v>
      </c>
      <c r="R4" s="51"/>
      <c r="S4" s="49" t="s">
        <v>311</v>
      </c>
      <c r="T4" s="49" t="s">
        <v>348</v>
      </c>
      <c r="U4" s="49" t="s">
        <v>420</v>
      </c>
      <c r="V4" s="49" t="s">
        <v>422</v>
      </c>
      <c r="W4" s="49" t="s">
        <v>422</v>
      </c>
      <c r="X4" s="49" t="s">
        <v>443</v>
      </c>
      <c r="Y4" s="49" t="s">
        <v>453</v>
      </c>
      <c r="Z4" s="49" t="s">
        <v>455</v>
      </c>
      <c r="AC4" t="s">
        <v>500</v>
      </c>
      <c r="AD4" s="99">
        <v>11</v>
      </c>
      <c r="AE4" s="100" t="s">
        <v>488</v>
      </c>
      <c r="AF4" s="138" t="s">
        <v>267</v>
      </c>
      <c r="AG4" s="442" t="s">
        <v>564</v>
      </c>
      <c r="AH4" s="451" t="s">
        <v>575</v>
      </c>
      <c r="AI4" s="444" t="s">
        <v>568</v>
      </c>
      <c r="AJ4" s="439" t="s">
        <v>608</v>
      </c>
      <c r="AK4" t="s">
        <v>609</v>
      </c>
      <c r="AL4" t="s">
        <v>112</v>
      </c>
    </row>
    <row r="5" spans="1:38" ht="17.25" customHeight="1" x14ac:dyDescent="0.25">
      <c r="B5" s="468">
        <v>3</v>
      </c>
      <c r="C5" s="49" t="s">
        <v>555</v>
      </c>
      <c r="D5" s="51"/>
      <c r="F5" s="49" t="s">
        <v>109</v>
      </c>
      <c r="G5" s="49">
        <v>4</v>
      </c>
      <c r="H5" s="49" t="s">
        <v>144</v>
      </c>
      <c r="J5" s="402" t="s">
        <v>548</v>
      </c>
      <c r="K5" s="49" t="s">
        <v>515</v>
      </c>
      <c r="N5" s="49" t="s">
        <v>205</v>
      </c>
      <c r="O5" s="49" t="s">
        <v>603</v>
      </c>
      <c r="P5" s="49" t="s">
        <v>235</v>
      </c>
      <c r="Q5" s="49" t="s">
        <v>133</v>
      </c>
      <c r="S5" s="49" t="s">
        <v>377</v>
      </c>
      <c r="T5" s="51" t="s">
        <v>203</v>
      </c>
      <c r="U5" s="49" t="s">
        <v>425</v>
      </c>
      <c r="V5" s="51" t="s">
        <v>203</v>
      </c>
      <c r="W5" s="49" t="s">
        <v>439</v>
      </c>
      <c r="X5" s="51" t="s">
        <v>203</v>
      </c>
      <c r="Y5" s="51" t="s">
        <v>203</v>
      </c>
      <c r="Z5" s="49" t="s">
        <v>456</v>
      </c>
      <c r="AC5" t="s">
        <v>501</v>
      </c>
      <c r="AD5" s="99">
        <v>10</v>
      </c>
      <c r="AE5" s="100" t="s">
        <v>257</v>
      </c>
      <c r="AF5" s="440" t="s">
        <v>268</v>
      </c>
      <c r="AH5" s="450" t="s">
        <v>572</v>
      </c>
      <c r="AI5" s="445" t="s">
        <v>593</v>
      </c>
      <c r="AJ5" s="444" t="s">
        <v>581</v>
      </c>
      <c r="AK5" t="s">
        <v>585</v>
      </c>
    </row>
    <row r="6" spans="1:38" x14ac:dyDescent="0.25">
      <c r="A6" s="51"/>
      <c r="B6" s="468">
        <v>4</v>
      </c>
      <c r="C6" s="49" t="s">
        <v>556</v>
      </c>
      <c r="E6" s="51"/>
      <c r="F6" s="49" t="s">
        <v>127</v>
      </c>
      <c r="G6" s="49">
        <v>5</v>
      </c>
      <c r="H6" s="49" t="s">
        <v>145</v>
      </c>
      <c r="I6" s="480" t="s">
        <v>636</v>
      </c>
      <c r="J6" s="402" t="s">
        <v>551</v>
      </c>
      <c r="K6" s="49" t="s">
        <v>485</v>
      </c>
      <c r="N6" s="51" t="s">
        <v>203</v>
      </c>
      <c r="O6" s="49" t="s">
        <v>604</v>
      </c>
      <c r="P6" s="49" t="s">
        <v>234</v>
      </c>
      <c r="Q6" s="49" t="s">
        <v>134</v>
      </c>
      <c r="R6" s="51"/>
      <c r="S6" s="51" t="s">
        <v>203</v>
      </c>
      <c r="U6" s="51" t="s">
        <v>203</v>
      </c>
      <c r="W6" s="49" t="s">
        <v>440</v>
      </c>
      <c r="Z6" s="51" t="s">
        <v>203</v>
      </c>
      <c r="AC6" t="s">
        <v>502</v>
      </c>
      <c r="AD6" s="99">
        <v>9</v>
      </c>
      <c r="AE6" s="100" t="s">
        <v>258</v>
      </c>
      <c r="AF6" s="139">
        <v>5000000</v>
      </c>
      <c r="AG6" s="443" t="s">
        <v>569</v>
      </c>
      <c r="AH6" s="450" t="s">
        <v>573</v>
      </c>
      <c r="AI6" s="445" t="s">
        <v>587</v>
      </c>
      <c r="AJ6" s="445" t="s">
        <v>579</v>
      </c>
    </row>
    <row r="7" spans="1:38" x14ac:dyDescent="0.25">
      <c r="B7" s="468" t="s">
        <v>623</v>
      </c>
      <c r="C7" s="51"/>
      <c r="F7" s="49" t="s">
        <v>110</v>
      </c>
      <c r="G7" s="49">
        <v>6</v>
      </c>
      <c r="H7" s="49" t="s">
        <v>146</v>
      </c>
      <c r="I7" s="480" t="s">
        <v>209</v>
      </c>
      <c r="J7" s="402" t="s">
        <v>552</v>
      </c>
      <c r="K7" s="49" t="s">
        <v>516</v>
      </c>
      <c r="P7" s="49" t="s">
        <v>233</v>
      </c>
      <c r="Q7" s="49" t="s">
        <v>105</v>
      </c>
      <c r="W7" s="49" t="s">
        <v>441</v>
      </c>
      <c r="AC7" t="s">
        <v>503</v>
      </c>
      <c r="AD7" s="99">
        <v>8</v>
      </c>
      <c r="AE7" s="100" t="s">
        <v>259</v>
      </c>
      <c r="AF7" s="139">
        <v>3000000</v>
      </c>
      <c r="AG7" s="439"/>
      <c r="AH7" s="452" t="s">
        <v>574</v>
      </c>
      <c r="AI7" s="445" t="s">
        <v>576</v>
      </c>
      <c r="AJ7" s="445" t="s">
        <v>580</v>
      </c>
    </row>
    <row r="8" spans="1:38" x14ac:dyDescent="0.25">
      <c r="F8" s="51"/>
      <c r="G8" s="49">
        <v>7</v>
      </c>
      <c r="H8" s="49" t="s">
        <v>147</v>
      </c>
      <c r="I8" s="480" t="s">
        <v>512</v>
      </c>
      <c r="J8" s="402" t="s">
        <v>553</v>
      </c>
      <c r="K8" s="49" t="s">
        <v>0</v>
      </c>
      <c r="O8" s="49" t="s">
        <v>617</v>
      </c>
      <c r="P8" s="49" t="s">
        <v>232</v>
      </c>
      <c r="Q8" s="51" t="s">
        <v>203</v>
      </c>
      <c r="W8" s="51" t="s">
        <v>203</v>
      </c>
      <c r="AC8" t="s">
        <v>504</v>
      </c>
      <c r="AD8" s="99">
        <v>7</v>
      </c>
      <c r="AE8" s="100" t="s">
        <v>260</v>
      </c>
      <c r="AF8" s="139">
        <v>1000000</v>
      </c>
      <c r="AG8" s="439"/>
      <c r="AH8" s="452" t="s">
        <v>570</v>
      </c>
      <c r="AI8" s="445" t="s">
        <v>569</v>
      </c>
      <c r="AJ8" s="439" t="s">
        <v>619</v>
      </c>
    </row>
    <row r="9" spans="1:38" x14ac:dyDescent="0.25">
      <c r="G9" s="49">
        <v>8</v>
      </c>
      <c r="H9" s="49" t="s">
        <v>148</v>
      </c>
      <c r="I9" s="480" t="s">
        <v>210</v>
      </c>
      <c r="K9" s="49" t="s">
        <v>1</v>
      </c>
      <c r="O9" s="49" t="s">
        <v>205</v>
      </c>
      <c r="P9" s="49" t="s">
        <v>231</v>
      </c>
      <c r="AC9" t="s">
        <v>505</v>
      </c>
      <c r="AD9" s="99">
        <v>6</v>
      </c>
      <c r="AE9" s="100" t="s">
        <v>265</v>
      </c>
      <c r="AF9" s="139">
        <v>500000</v>
      </c>
      <c r="AG9" s="439"/>
      <c r="AH9" s="451" t="s">
        <v>592</v>
      </c>
    </row>
    <row r="10" spans="1:38" ht="17.25" customHeight="1" x14ac:dyDescent="0.25">
      <c r="G10" s="49">
        <v>9</v>
      </c>
      <c r="H10" s="49" t="s">
        <v>223</v>
      </c>
      <c r="I10" s="480" t="s">
        <v>495</v>
      </c>
      <c r="K10" s="49" t="s">
        <v>2</v>
      </c>
      <c r="O10" s="49" t="s">
        <v>615</v>
      </c>
      <c r="P10" s="49" t="s">
        <v>230</v>
      </c>
      <c r="AC10" t="s">
        <v>506</v>
      </c>
      <c r="AD10" s="99">
        <v>5</v>
      </c>
      <c r="AE10" s="100" t="s">
        <v>264</v>
      </c>
      <c r="AF10" s="139">
        <v>100000</v>
      </c>
      <c r="AG10" s="439"/>
      <c r="AH10" s="452" t="s">
        <v>588</v>
      </c>
      <c r="AI10" s="445"/>
      <c r="AJ10" s="439"/>
    </row>
    <row r="11" spans="1:38" x14ac:dyDescent="0.25">
      <c r="G11" s="49">
        <v>10</v>
      </c>
      <c r="H11" s="49" t="s">
        <v>224</v>
      </c>
      <c r="I11" s="480" t="s">
        <v>498</v>
      </c>
      <c r="K11" s="49" t="s">
        <v>3</v>
      </c>
      <c r="O11" s="49" t="s">
        <v>614</v>
      </c>
      <c r="P11" s="49" t="s">
        <v>229</v>
      </c>
      <c r="AC11" t="s">
        <v>507</v>
      </c>
      <c r="AD11" s="99">
        <v>4</v>
      </c>
      <c r="AE11" s="100" t="s">
        <v>487</v>
      </c>
      <c r="AF11" s="139">
        <v>50000</v>
      </c>
      <c r="AG11" s="439"/>
      <c r="AH11" s="452" t="s">
        <v>569</v>
      </c>
      <c r="AI11" s="445"/>
      <c r="AJ11" s="439"/>
    </row>
    <row r="12" spans="1:38" x14ac:dyDescent="0.25">
      <c r="G12" s="49">
        <v>11</v>
      </c>
      <c r="H12" s="49" t="s">
        <v>225</v>
      </c>
      <c r="I12" s="480" t="s">
        <v>213</v>
      </c>
      <c r="K12" s="49" t="s">
        <v>4</v>
      </c>
      <c r="O12" s="49" t="s">
        <v>616</v>
      </c>
      <c r="P12" s="49" t="s">
        <v>276</v>
      </c>
      <c r="AC12" t="s">
        <v>508</v>
      </c>
      <c r="AD12" s="99">
        <v>3</v>
      </c>
      <c r="AE12" s="100" t="s">
        <v>261</v>
      </c>
      <c r="AF12" s="139">
        <v>30000</v>
      </c>
      <c r="AG12" s="439"/>
      <c r="AH12" s="452"/>
      <c r="AI12" s="445"/>
      <c r="AJ12" s="439"/>
    </row>
    <row r="13" spans="1:38" x14ac:dyDescent="0.25">
      <c r="G13" s="49">
        <v>12</v>
      </c>
      <c r="H13" s="49" t="s">
        <v>216</v>
      </c>
      <c r="I13" s="480" t="s">
        <v>491</v>
      </c>
      <c r="K13" s="49" t="s">
        <v>122</v>
      </c>
      <c r="O13" s="51" t="s">
        <v>203</v>
      </c>
      <c r="P13" s="49" t="s">
        <v>277</v>
      </c>
      <c r="AC13" t="s">
        <v>509</v>
      </c>
      <c r="AD13" s="99">
        <v>2</v>
      </c>
      <c r="AE13" s="100" t="s">
        <v>262</v>
      </c>
      <c r="AF13" s="139">
        <v>10000</v>
      </c>
      <c r="AG13" s="439"/>
      <c r="AH13" s="452"/>
      <c r="AI13" s="445"/>
      <c r="AJ13" s="439"/>
    </row>
    <row r="14" spans="1:38" x14ac:dyDescent="0.25">
      <c r="G14" s="49">
        <v>13</v>
      </c>
      <c r="H14" s="49" t="s">
        <v>149</v>
      </c>
      <c r="I14" s="480" t="s">
        <v>212</v>
      </c>
      <c r="K14" s="49" t="s">
        <v>123</v>
      </c>
      <c r="P14" s="49" t="s">
        <v>278</v>
      </c>
      <c r="AC14" t="s">
        <v>510</v>
      </c>
      <c r="AD14" s="99">
        <v>1</v>
      </c>
      <c r="AE14" s="100" t="s">
        <v>263</v>
      </c>
      <c r="AF14" s="139">
        <v>5000</v>
      </c>
      <c r="AG14" s="439"/>
      <c r="AH14" s="452"/>
      <c r="AI14" s="445"/>
      <c r="AJ14" s="439"/>
    </row>
    <row r="15" spans="1:38" x14ac:dyDescent="0.25">
      <c r="G15" s="49">
        <v>14</v>
      </c>
      <c r="H15" s="49" t="s">
        <v>150</v>
      </c>
      <c r="I15" s="480" t="s">
        <v>211</v>
      </c>
      <c r="K15" s="49" t="s">
        <v>124</v>
      </c>
      <c r="P15" s="51" t="s">
        <v>203</v>
      </c>
      <c r="AC15" t="s">
        <v>511</v>
      </c>
      <c r="AD15" s="101">
        <v>0</v>
      </c>
      <c r="AE15" s="102" t="s">
        <v>263</v>
      </c>
      <c r="AF15" s="140">
        <v>1000</v>
      </c>
      <c r="AG15" s="439"/>
      <c r="AH15" s="452"/>
      <c r="AI15" s="445"/>
      <c r="AJ15" s="439"/>
    </row>
    <row r="16" spans="1:38" x14ac:dyDescent="0.25">
      <c r="G16" s="49">
        <v>15</v>
      </c>
      <c r="H16" s="49" t="s">
        <v>151</v>
      </c>
      <c r="I16" s="480" t="s">
        <v>497</v>
      </c>
      <c r="K16" s="49" t="s">
        <v>5</v>
      </c>
      <c r="AI16" s="391"/>
    </row>
    <row r="17" spans="7:35" x14ac:dyDescent="0.25">
      <c r="G17" s="49">
        <v>16</v>
      </c>
      <c r="H17" s="49" t="s">
        <v>152</v>
      </c>
      <c r="I17" s="480" t="s">
        <v>496</v>
      </c>
      <c r="K17" s="49" t="s">
        <v>517</v>
      </c>
      <c r="AI17" s="391"/>
    </row>
    <row r="18" spans="7:35" x14ac:dyDescent="0.25">
      <c r="G18" s="49">
        <v>17</v>
      </c>
      <c r="H18" s="49" t="s">
        <v>217</v>
      </c>
      <c r="I18" s="480" t="s">
        <v>545</v>
      </c>
      <c r="K18" s="49" t="s">
        <v>125</v>
      </c>
      <c r="AI18" s="391"/>
    </row>
    <row r="19" spans="7:35" x14ac:dyDescent="0.25">
      <c r="G19" s="49">
        <v>18</v>
      </c>
      <c r="H19" s="49" t="s">
        <v>153</v>
      </c>
      <c r="K19" s="49" t="s">
        <v>126</v>
      </c>
      <c r="AI19" s="391"/>
    </row>
    <row r="20" spans="7:35" x14ac:dyDescent="0.25">
      <c r="G20" s="49">
        <v>19</v>
      </c>
      <c r="H20" s="49" t="s">
        <v>154</v>
      </c>
      <c r="I20" s="51" t="s">
        <v>203</v>
      </c>
      <c r="K20" s="49" t="s">
        <v>6</v>
      </c>
      <c r="AI20" s="391"/>
    </row>
    <row r="21" spans="7:35" x14ac:dyDescent="0.25">
      <c r="G21" s="49">
        <v>20</v>
      </c>
      <c r="H21" s="49" t="s">
        <v>155</v>
      </c>
      <c r="K21" s="49" t="s">
        <v>187</v>
      </c>
      <c r="AI21" s="391"/>
    </row>
    <row r="22" spans="7:35" x14ac:dyDescent="0.25">
      <c r="G22" s="49">
        <v>21</v>
      </c>
      <c r="H22" s="49" t="s">
        <v>156</v>
      </c>
      <c r="J22" s="402"/>
      <c r="K22" s="49" t="s">
        <v>7</v>
      </c>
      <c r="AI22" s="391"/>
    </row>
    <row r="23" spans="7:35" x14ac:dyDescent="0.25">
      <c r="G23" s="49">
        <v>22</v>
      </c>
      <c r="H23" s="49" t="s">
        <v>514</v>
      </c>
      <c r="I23" s="479" t="s">
        <v>634</v>
      </c>
      <c r="J23" s="402"/>
      <c r="K23" s="49" t="s">
        <v>188</v>
      </c>
    </row>
    <row r="24" spans="7:35" x14ac:dyDescent="0.25">
      <c r="G24" s="49">
        <v>23</v>
      </c>
      <c r="H24" s="49" t="s">
        <v>157</v>
      </c>
      <c r="J24" s="402"/>
      <c r="K24" s="49" t="s">
        <v>8</v>
      </c>
    </row>
    <row r="25" spans="7:35" x14ac:dyDescent="0.25">
      <c r="G25" s="49">
        <v>24</v>
      </c>
      <c r="H25" s="49" t="s">
        <v>158</v>
      </c>
      <c r="J25" s="402"/>
      <c r="K25" s="49" t="s">
        <v>9</v>
      </c>
    </row>
    <row r="26" spans="7:35" x14ac:dyDescent="0.25">
      <c r="G26" s="49">
        <v>25</v>
      </c>
      <c r="H26" s="49" t="s">
        <v>159</v>
      </c>
      <c r="J26" s="402"/>
      <c r="K26" s="49" t="s">
        <v>10</v>
      </c>
    </row>
    <row r="27" spans="7:35" x14ac:dyDescent="0.25">
      <c r="G27" s="49">
        <v>26</v>
      </c>
      <c r="H27" s="49" t="s">
        <v>160</v>
      </c>
      <c r="I27" s="481" t="s">
        <v>633</v>
      </c>
      <c r="J27" s="402"/>
      <c r="K27" s="49" t="s">
        <v>11</v>
      </c>
    </row>
    <row r="28" spans="7:35" x14ac:dyDescent="0.25">
      <c r="G28" s="49">
        <v>27</v>
      </c>
      <c r="H28" s="49" t="s">
        <v>161</v>
      </c>
      <c r="K28" s="49" t="s">
        <v>12</v>
      </c>
    </row>
    <row r="29" spans="7:35" x14ac:dyDescent="0.25">
      <c r="G29" s="49">
        <v>28</v>
      </c>
      <c r="H29" s="49" t="s">
        <v>226</v>
      </c>
      <c r="K29" s="49" t="s">
        <v>189</v>
      </c>
    </row>
    <row r="30" spans="7:35" x14ac:dyDescent="0.25">
      <c r="G30" s="49">
        <v>29</v>
      </c>
      <c r="H30" s="49" t="s">
        <v>162</v>
      </c>
      <c r="J30" s="51"/>
      <c r="K30" s="49" t="s">
        <v>13</v>
      </c>
    </row>
    <row r="31" spans="7:35" x14ac:dyDescent="0.25">
      <c r="G31" s="49">
        <v>30</v>
      </c>
      <c r="H31" s="49" t="s">
        <v>163</v>
      </c>
      <c r="K31" s="49" t="s">
        <v>14</v>
      </c>
    </row>
    <row r="32" spans="7:35" x14ac:dyDescent="0.25">
      <c r="G32" s="49">
        <v>31</v>
      </c>
      <c r="H32" s="49" t="s">
        <v>164</v>
      </c>
      <c r="K32" s="49" t="s">
        <v>15</v>
      </c>
    </row>
    <row r="33" spans="7:11" x14ac:dyDescent="0.25">
      <c r="G33" s="49">
        <v>32</v>
      </c>
      <c r="H33" s="49" t="s">
        <v>218</v>
      </c>
      <c r="K33" s="49" t="s">
        <v>16</v>
      </c>
    </row>
    <row r="34" spans="7:11" x14ac:dyDescent="0.25">
      <c r="G34" s="49">
        <v>33</v>
      </c>
      <c r="H34" s="49" t="s">
        <v>165</v>
      </c>
      <c r="K34" s="49" t="s">
        <v>17</v>
      </c>
    </row>
    <row r="35" spans="7:11" x14ac:dyDescent="0.25">
      <c r="G35" s="49">
        <v>34</v>
      </c>
      <c r="H35" s="49" t="s">
        <v>166</v>
      </c>
      <c r="K35" s="49" t="s">
        <v>18</v>
      </c>
    </row>
    <row r="36" spans="7:11" x14ac:dyDescent="0.25">
      <c r="G36" s="49">
        <v>35</v>
      </c>
      <c r="H36" s="49" t="s">
        <v>167</v>
      </c>
      <c r="K36" s="49" t="s">
        <v>190</v>
      </c>
    </row>
    <row r="37" spans="7:11" x14ac:dyDescent="0.25">
      <c r="G37" s="49">
        <v>36</v>
      </c>
      <c r="H37" s="49" t="s">
        <v>219</v>
      </c>
      <c r="K37" s="49" t="s">
        <v>19</v>
      </c>
    </row>
    <row r="38" spans="7:11" x14ac:dyDescent="0.25">
      <c r="G38" s="49">
        <v>37</v>
      </c>
      <c r="H38" s="49" t="s">
        <v>513</v>
      </c>
      <c r="K38" s="49" t="s">
        <v>191</v>
      </c>
    </row>
    <row r="39" spans="7:11" x14ac:dyDescent="0.25">
      <c r="G39" s="49">
        <v>38</v>
      </c>
      <c r="H39" s="49" t="s">
        <v>168</v>
      </c>
      <c r="K39" s="49" t="s">
        <v>20</v>
      </c>
    </row>
    <row r="40" spans="7:11" x14ac:dyDescent="0.25">
      <c r="G40" s="49">
        <v>39</v>
      </c>
      <c r="H40" s="49" t="s">
        <v>169</v>
      </c>
      <c r="K40" s="49" t="s">
        <v>21</v>
      </c>
    </row>
    <row r="41" spans="7:11" x14ac:dyDescent="0.25">
      <c r="G41" s="49">
        <v>40</v>
      </c>
      <c r="H41" s="49" t="s">
        <v>170</v>
      </c>
      <c r="K41" s="49" t="s">
        <v>22</v>
      </c>
    </row>
    <row r="42" spans="7:11" x14ac:dyDescent="0.25">
      <c r="G42" s="49">
        <v>41</v>
      </c>
      <c r="H42" s="49" t="s">
        <v>171</v>
      </c>
      <c r="K42" s="49" t="s">
        <v>23</v>
      </c>
    </row>
    <row r="43" spans="7:11" x14ac:dyDescent="0.25">
      <c r="G43" s="49">
        <v>42</v>
      </c>
      <c r="H43" s="49" t="s">
        <v>172</v>
      </c>
      <c r="K43" s="49" t="s">
        <v>24</v>
      </c>
    </row>
    <row r="44" spans="7:11" x14ac:dyDescent="0.25">
      <c r="G44" s="49">
        <v>43</v>
      </c>
      <c r="H44" s="49" t="s">
        <v>220</v>
      </c>
      <c r="K44" s="49" t="s">
        <v>25</v>
      </c>
    </row>
    <row r="45" spans="7:11" x14ac:dyDescent="0.25">
      <c r="G45" s="49">
        <v>44</v>
      </c>
      <c r="H45" s="49" t="s">
        <v>221</v>
      </c>
      <c r="K45" s="49" t="s">
        <v>26</v>
      </c>
    </row>
    <row r="46" spans="7:11" x14ac:dyDescent="0.25">
      <c r="G46" s="49">
        <v>45</v>
      </c>
      <c r="H46" s="49" t="s">
        <v>173</v>
      </c>
      <c r="K46" s="49" t="s">
        <v>27</v>
      </c>
    </row>
    <row r="47" spans="7:11" x14ac:dyDescent="0.25">
      <c r="G47" s="49">
        <v>46</v>
      </c>
      <c r="H47" s="49" t="s">
        <v>174</v>
      </c>
      <c r="K47" s="49" t="s">
        <v>28</v>
      </c>
    </row>
    <row r="48" spans="7:11" x14ac:dyDescent="0.25">
      <c r="G48" s="49">
        <v>47</v>
      </c>
      <c r="H48" s="49" t="s">
        <v>174</v>
      </c>
      <c r="K48" s="49" t="s">
        <v>29</v>
      </c>
    </row>
    <row r="49" spans="7:11" x14ac:dyDescent="0.25">
      <c r="G49" s="49">
        <v>48</v>
      </c>
      <c r="H49" s="49" t="s">
        <v>175</v>
      </c>
      <c r="K49" s="49" t="s">
        <v>30</v>
      </c>
    </row>
    <row r="50" spans="7:11" x14ac:dyDescent="0.25">
      <c r="G50" s="49">
        <v>49</v>
      </c>
      <c r="H50" s="49" t="s">
        <v>176</v>
      </c>
      <c r="K50" s="49" t="s">
        <v>192</v>
      </c>
    </row>
    <row r="51" spans="7:11" x14ac:dyDescent="0.25">
      <c r="G51" s="49">
        <v>50</v>
      </c>
      <c r="H51" s="49" t="s">
        <v>177</v>
      </c>
      <c r="K51" s="49" t="s">
        <v>31</v>
      </c>
    </row>
    <row r="52" spans="7:11" x14ac:dyDescent="0.25">
      <c r="G52" s="49">
        <v>51</v>
      </c>
      <c r="H52" s="49" t="s">
        <v>178</v>
      </c>
      <c r="K52" s="49" t="s">
        <v>32</v>
      </c>
    </row>
    <row r="53" spans="7:11" x14ac:dyDescent="0.25">
      <c r="G53" s="49">
        <v>52</v>
      </c>
      <c r="H53" s="49" t="s">
        <v>179</v>
      </c>
      <c r="K53" s="49" t="s">
        <v>33</v>
      </c>
    </row>
    <row r="54" spans="7:11" x14ac:dyDescent="0.25">
      <c r="G54" s="49">
        <v>53</v>
      </c>
      <c r="H54" s="49" t="s">
        <v>180</v>
      </c>
      <c r="K54" s="49" t="s">
        <v>34</v>
      </c>
    </row>
    <row r="55" spans="7:11" x14ac:dyDescent="0.25">
      <c r="G55" s="49">
        <v>54</v>
      </c>
      <c r="H55" s="49" t="s">
        <v>181</v>
      </c>
      <c r="K55" s="49" t="s">
        <v>35</v>
      </c>
    </row>
    <row r="56" spans="7:11" x14ac:dyDescent="0.25">
      <c r="G56" s="49">
        <v>55</v>
      </c>
      <c r="H56" s="49" t="s">
        <v>182</v>
      </c>
      <c r="K56" s="49" t="s">
        <v>36</v>
      </c>
    </row>
    <row r="57" spans="7:11" x14ac:dyDescent="0.25">
      <c r="G57" s="49">
        <v>56</v>
      </c>
      <c r="H57" s="49" t="s">
        <v>183</v>
      </c>
      <c r="K57" s="49" t="s">
        <v>37</v>
      </c>
    </row>
    <row r="58" spans="7:11" x14ac:dyDescent="0.25">
      <c r="G58" s="49">
        <v>57</v>
      </c>
      <c r="H58" s="49" t="s">
        <v>184</v>
      </c>
      <c r="K58" s="49" t="s">
        <v>38</v>
      </c>
    </row>
    <row r="59" spans="7:11" x14ac:dyDescent="0.25">
      <c r="G59" s="49">
        <v>58</v>
      </c>
      <c r="H59" s="49" t="s">
        <v>185</v>
      </c>
      <c r="K59" s="49" t="s">
        <v>39</v>
      </c>
    </row>
    <row r="60" spans="7:11" x14ac:dyDescent="0.25">
      <c r="G60" s="49">
        <v>59</v>
      </c>
      <c r="H60" s="49" t="s">
        <v>222</v>
      </c>
      <c r="K60" s="49" t="s">
        <v>40</v>
      </c>
    </row>
    <row r="61" spans="7:11" x14ac:dyDescent="0.25">
      <c r="K61" s="49" t="s">
        <v>41</v>
      </c>
    </row>
    <row r="62" spans="7:11" x14ac:dyDescent="0.25">
      <c r="H62" s="51" t="s">
        <v>203</v>
      </c>
      <c r="K62" s="49" t="s">
        <v>42</v>
      </c>
    </row>
    <row r="63" spans="7:11" x14ac:dyDescent="0.25">
      <c r="K63" s="49" t="s">
        <v>43</v>
      </c>
    </row>
    <row r="64" spans="7:11" x14ac:dyDescent="0.25">
      <c r="K64" s="49" t="s">
        <v>44</v>
      </c>
    </row>
    <row r="65" spans="11:11" x14ac:dyDescent="0.25">
      <c r="K65" s="49" t="s">
        <v>45</v>
      </c>
    </row>
    <row r="66" spans="11:11" x14ac:dyDescent="0.25">
      <c r="K66" s="49" t="s">
        <v>46</v>
      </c>
    </row>
    <row r="67" spans="11:11" x14ac:dyDescent="0.25">
      <c r="K67" s="49" t="s">
        <v>47</v>
      </c>
    </row>
    <row r="68" spans="11:11" x14ac:dyDescent="0.25">
      <c r="K68" s="49" t="s">
        <v>193</v>
      </c>
    </row>
    <row r="69" spans="11:11" x14ac:dyDescent="0.25">
      <c r="K69" s="49" t="s">
        <v>48</v>
      </c>
    </row>
    <row r="70" spans="11:11" x14ac:dyDescent="0.25">
      <c r="K70" s="49" t="s">
        <v>194</v>
      </c>
    </row>
    <row r="71" spans="11:11" x14ac:dyDescent="0.25">
      <c r="K71" s="49" t="s">
        <v>49</v>
      </c>
    </row>
    <row r="72" spans="11:11" x14ac:dyDescent="0.25">
      <c r="K72" s="49" t="s">
        <v>50</v>
      </c>
    </row>
    <row r="73" spans="11:11" x14ac:dyDescent="0.25">
      <c r="K73" s="49" t="s">
        <v>51</v>
      </c>
    </row>
    <row r="74" spans="11:11" x14ac:dyDescent="0.25">
      <c r="K74" s="49" t="s">
        <v>52</v>
      </c>
    </row>
    <row r="75" spans="11:11" x14ac:dyDescent="0.25">
      <c r="K75" s="49" t="s">
        <v>53</v>
      </c>
    </row>
    <row r="76" spans="11:11" x14ac:dyDescent="0.25">
      <c r="K76" s="49" t="s">
        <v>54</v>
      </c>
    </row>
    <row r="77" spans="11:11" x14ac:dyDescent="0.25">
      <c r="K77" s="49" t="s">
        <v>55</v>
      </c>
    </row>
    <row r="78" spans="11:11" x14ac:dyDescent="0.25">
      <c r="K78" s="49" t="s">
        <v>56</v>
      </c>
    </row>
    <row r="79" spans="11:11" x14ac:dyDescent="0.25">
      <c r="K79" s="49" t="s">
        <v>57</v>
      </c>
    </row>
    <row r="80" spans="11:11" x14ac:dyDescent="0.25">
      <c r="K80" s="49" t="s">
        <v>195</v>
      </c>
    </row>
    <row r="81" spans="11:11" x14ac:dyDescent="0.25">
      <c r="K81" s="49" t="s">
        <v>58</v>
      </c>
    </row>
    <row r="82" spans="11:11" x14ac:dyDescent="0.25">
      <c r="K82" s="49" t="s">
        <v>59</v>
      </c>
    </row>
    <row r="83" spans="11:11" x14ac:dyDescent="0.25">
      <c r="K83" s="49" t="s">
        <v>60</v>
      </c>
    </row>
    <row r="84" spans="11:11" x14ac:dyDescent="0.25">
      <c r="K84" s="49" t="s">
        <v>61</v>
      </c>
    </row>
    <row r="85" spans="11:11" x14ac:dyDescent="0.25">
      <c r="K85" s="49" t="s">
        <v>62</v>
      </c>
    </row>
    <row r="86" spans="11:11" x14ac:dyDescent="0.25">
      <c r="K86" s="49" t="s">
        <v>63</v>
      </c>
    </row>
    <row r="87" spans="11:11" x14ac:dyDescent="0.25">
      <c r="K87" s="49" t="s">
        <v>64</v>
      </c>
    </row>
    <row r="88" spans="11:11" x14ac:dyDescent="0.25">
      <c r="K88" s="49" t="s">
        <v>65</v>
      </c>
    </row>
    <row r="89" spans="11:11" x14ac:dyDescent="0.25">
      <c r="K89" s="49" t="s">
        <v>66</v>
      </c>
    </row>
    <row r="90" spans="11:11" x14ac:dyDescent="0.25">
      <c r="K90" s="49" t="s">
        <v>67</v>
      </c>
    </row>
    <row r="91" spans="11:11" x14ac:dyDescent="0.25">
      <c r="K91" s="49" t="s">
        <v>68</v>
      </c>
    </row>
    <row r="92" spans="11:11" x14ac:dyDescent="0.25">
      <c r="K92" s="49" t="s">
        <v>69</v>
      </c>
    </row>
    <row r="93" spans="11:11" x14ac:dyDescent="0.25">
      <c r="K93" s="49" t="s">
        <v>70</v>
      </c>
    </row>
    <row r="94" spans="11:11" x14ac:dyDescent="0.25">
      <c r="K94" s="49" t="s">
        <v>197</v>
      </c>
    </row>
    <row r="95" spans="11:11" x14ac:dyDescent="0.25">
      <c r="K95" s="49" t="s">
        <v>196</v>
      </c>
    </row>
    <row r="96" spans="11:11" x14ac:dyDescent="0.25">
      <c r="K96" s="49" t="s">
        <v>71</v>
      </c>
    </row>
    <row r="97" spans="11:11" x14ac:dyDescent="0.25">
      <c r="K97" s="49" t="s">
        <v>72</v>
      </c>
    </row>
    <row r="98" spans="11:11" x14ac:dyDescent="0.25">
      <c r="K98" s="49" t="s">
        <v>73</v>
      </c>
    </row>
    <row r="99" spans="11:11" x14ac:dyDescent="0.25">
      <c r="K99" s="49" t="s">
        <v>74</v>
      </c>
    </row>
    <row r="100" spans="11:11" x14ac:dyDescent="0.25">
      <c r="K100" s="49" t="s">
        <v>75</v>
      </c>
    </row>
    <row r="101" spans="11:11" x14ac:dyDescent="0.25">
      <c r="K101" s="49" t="s">
        <v>76</v>
      </c>
    </row>
    <row r="102" spans="11:11" x14ac:dyDescent="0.25">
      <c r="K102" s="49" t="s">
        <v>77</v>
      </c>
    </row>
    <row r="103" spans="11:11" x14ac:dyDescent="0.25">
      <c r="K103" s="49" t="s">
        <v>78</v>
      </c>
    </row>
    <row r="104" spans="11:11" x14ac:dyDescent="0.25">
      <c r="K104" s="49" t="s">
        <v>79</v>
      </c>
    </row>
    <row r="105" spans="11:11" x14ac:dyDescent="0.25">
      <c r="K105" s="49" t="s">
        <v>80</v>
      </c>
    </row>
    <row r="106" spans="11:11" x14ac:dyDescent="0.25">
      <c r="K106" s="49" t="s">
        <v>81</v>
      </c>
    </row>
    <row r="107" spans="11:11" x14ac:dyDescent="0.25">
      <c r="K107" s="49" t="s">
        <v>82</v>
      </c>
    </row>
    <row r="108" spans="11:11" x14ac:dyDescent="0.25">
      <c r="K108" s="49" t="s">
        <v>83</v>
      </c>
    </row>
    <row r="109" spans="11:11" x14ac:dyDescent="0.25">
      <c r="K109" s="49" t="s">
        <v>84</v>
      </c>
    </row>
    <row r="110" spans="11:11" x14ac:dyDescent="0.25">
      <c r="K110" s="49" t="s">
        <v>85</v>
      </c>
    </row>
    <row r="111" spans="11:11" x14ac:dyDescent="0.25">
      <c r="K111" s="49" t="s">
        <v>86</v>
      </c>
    </row>
    <row r="112" spans="11:11" x14ac:dyDescent="0.25">
      <c r="K112" s="49" t="s">
        <v>87</v>
      </c>
    </row>
    <row r="113" spans="11:11" x14ac:dyDescent="0.25">
      <c r="K113" s="49" t="s">
        <v>88</v>
      </c>
    </row>
    <row r="114" spans="11:11" x14ac:dyDescent="0.25">
      <c r="K114" s="49" t="s">
        <v>89</v>
      </c>
    </row>
    <row r="115" spans="11:11" x14ac:dyDescent="0.25">
      <c r="K115" s="49" t="s">
        <v>90</v>
      </c>
    </row>
    <row r="116" spans="11:11" x14ac:dyDescent="0.25">
      <c r="K116" s="49" t="s">
        <v>198</v>
      </c>
    </row>
    <row r="117" spans="11:11" x14ac:dyDescent="0.25">
      <c r="K117" s="49" t="s">
        <v>199</v>
      </c>
    </row>
    <row r="118" spans="11:11" x14ac:dyDescent="0.25">
      <c r="K118" s="49" t="s">
        <v>208</v>
      </c>
    </row>
    <row r="119" spans="11:11" x14ac:dyDescent="0.25">
      <c r="K119" s="49" t="s">
        <v>91</v>
      </c>
    </row>
    <row r="120" spans="11:11" x14ac:dyDescent="0.25">
      <c r="K120" s="49" t="s">
        <v>92</v>
      </c>
    </row>
    <row r="121" spans="11:11" x14ac:dyDescent="0.25">
      <c r="K121" s="49" t="s">
        <v>93</v>
      </c>
    </row>
    <row r="122" spans="11:11" x14ac:dyDescent="0.25">
      <c r="K122" s="49" t="s">
        <v>94</v>
      </c>
    </row>
    <row r="123" spans="11:11" x14ac:dyDescent="0.25">
      <c r="K123" s="49" t="s">
        <v>200</v>
      </c>
    </row>
    <row r="124" spans="11:11" x14ac:dyDescent="0.25">
      <c r="K124" s="49" t="s">
        <v>201</v>
      </c>
    </row>
    <row r="125" spans="11:11" x14ac:dyDescent="0.25">
      <c r="K125" s="49" t="s">
        <v>95</v>
      </c>
    </row>
    <row r="126" spans="11:11" x14ac:dyDescent="0.25">
      <c r="K126" s="49" t="s">
        <v>96</v>
      </c>
    </row>
    <row r="127" spans="11:11" x14ac:dyDescent="0.25">
      <c r="K127" s="49" t="s">
        <v>97</v>
      </c>
    </row>
    <row r="128" spans="11:11" x14ac:dyDescent="0.25">
      <c r="K128" s="49" t="s">
        <v>98</v>
      </c>
    </row>
    <row r="130" spans="11:11" x14ac:dyDescent="0.25">
      <c r="K130" s="51" t="s">
        <v>203</v>
      </c>
    </row>
  </sheetData>
  <sortState xmlns:xlrd2="http://schemas.microsoft.com/office/spreadsheetml/2017/richdata2" ref="I6:I18">
    <sortCondition ref="I6:I18"/>
  </sortState>
  <mergeCells count="1">
    <mergeCell ref="AD2:AF2"/>
  </mergeCells>
  <hyperlinks>
    <hyperlink ref="I23" r:id="rId1" xr:uid="{8AD4705B-E3B0-4D87-9698-04A966242912}"/>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B050"/>
    <pageSetUpPr fitToPage="1"/>
  </sheetPr>
  <dimension ref="A1:AY625"/>
  <sheetViews>
    <sheetView showGridLines="0" workbookViewId="0">
      <selection activeCell="R14" sqref="R14"/>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1" t="s">
        <v>400</v>
      </c>
      <c r="F1" s="631"/>
      <c r="G1" s="631"/>
      <c r="H1" s="631"/>
      <c r="I1" s="631"/>
      <c r="J1" s="631"/>
      <c r="K1" s="631"/>
      <c r="L1" s="191"/>
      <c r="M1" s="300"/>
      <c r="N1" s="149"/>
    </row>
    <row r="2" spans="1:51" s="11" customFormat="1" ht="36.75" customHeight="1" x14ac:dyDescent="0.25">
      <c r="A2" s="192"/>
      <c r="B2" s="193"/>
      <c r="C2" s="193"/>
      <c r="D2" s="193"/>
      <c r="E2" s="632" t="s">
        <v>484</v>
      </c>
      <c r="F2" s="632"/>
      <c r="G2" s="632"/>
      <c r="H2" s="632"/>
      <c r="I2" s="632"/>
      <c r="J2" s="632"/>
      <c r="K2" s="632"/>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3" t="s">
        <v>281</v>
      </c>
      <c r="F3" s="633"/>
      <c r="G3" s="633"/>
      <c r="H3" s="633"/>
      <c r="I3" s="633"/>
      <c r="J3" s="633"/>
      <c r="K3" s="633"/>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7"/>
      <c r="C6" s="111"/>
      <c r="D6" s="84" t="s">
        <v>244</v>
      </c>
      <c r="E6" s="85"/>
      <c r="F6" s="85"/>
      <c r="G6" s="85"/>
      <c r="H6" s="85"/>
      <c r="I6" s="86"/>
      <c r="J6" s="87">
        <v>1</v>
      </c>
      <c r="K6" s="87"/>
      <c r="L6" s="112"/>
      <c r="M6" s="87"/>
      <c r="N6" s="150"/>
    </row>
    <row r="7" spans="1:51" ht="10.5" customHeight="1" x14ac:dyDescent="0.25">
      <c r="A7" s="152"/>
      <c r="B7" s="627"/>
      <c r="C7" s="111"/>
      <c r="D7" s="85"/>
      <c r="E7" s="85"/>
      <c r="F7" s="85"/>
      <c r="G7" s="85"/>
      <c r="H7" s="85"/>
      <c r="I7" s="86"/>
      <c r="J7" s="87"/>
      <c r="K7" s="87"/>
      <c r="L7" s="112"/>
      <c r="M7" s="87"/>
      <c r="N7" s="150"/>
    </row>
    <row r="8" spans="1:51" ht="15.75" customHeight="1" x14ac:dyDescent="0.25">
      <c r="A8" s="152"/>
      <c r="B8" s="627"/>
      <c r="C8" s="111"/>
      <c r="D8" s="84" t="s">
        <v>238</v>
      </c>
      <c r="E8" s="85"/>
      <c r="F8" s="88" t="s">
        <v>113</v>
      </c>
      <c r="G8" s="88"/>
      <c r="H8" s="88"/>
      <c r="I8" s="86"/>
      <c r="J8" s="655"/>
      <c r="K8" s="656"/>
      <c r="L8" s="113"/>
      <c r="M8" s="89"/>
      <c r="N8" s="150"/>
    </row>
    <row r="9" spans="1:51" ht="15.75" customHeight="1" x14ac:dyDescent="0.25">
      <c r="A9" s="152"/>
      <c r="B9" s="627"/>
      <c r="C9" s="111"/>
      <c r="D9" s="85"/>
      <c r="E9" s="85"/>
      <c r="F9" s="88" t="s">
        <v>228</v>
      </c>
      <c r="G9" s="88"/>
      <c r="H9" s="88"/>
      <c r="I9" s="86"/>
      <c r="J9" s="657"/>
      <c r="K9" s="658"/>
      <c r="L9" s="113"/>
      <c r="M9" s="89"/>
      <c r="N9" s="150"/>
    </row>
    <row r="10" spans="1:51" ht="15.75" customHeight="1" x14ac:dyDescent="0.25">
      <c r="A10" s="152"/>
      <c r="B10" s="627"/>
      <c r="C10" s="111"/>
      <c r="D10" s="85"/>
      <c r="E10" s="85"/>
      <c r="F10" s="88" t="s">
        <v>114</v>
      </c>
      <c r="G10" s="88"/>
      <c r="H10" s="88"/>
      <c r="I10" s="86"/>
      <c r="J10" s="659"/>
      <c r="K10" s="660"/>
      <c r="L10" s="113"/>
      <c r="M10" s="89"/>
      <c r="N10" s="150"/>
    </row>
    <row r="11" spans="1:51" x14ac:dyDescent="0.25">
      <c r="A11" s="152"/>
      <c r="B11" s="627"/>
      <c r="C11" s="111"/>
      <c r="D11" s="85"/>
      <c r="E11" s="85"/>
      <c r="F11" s="88" t="s">
        <v>245</v>
      </c>
      <c r="G11" s="88"/>
      <c r="H11" s="88"/>
      <c r="I11" s="86"/>
      <c r="J11" s="661"/>
      <c r="K11" s="662"/>
      <c r="L11" s="113"/>
      <c r="M11" s="89"/>
      <c r="N11" s="150"/>
    </row>
    <row r="12" spans="1:51" ht="15.75" customHeight="1" x14ac:dyDescent="0.25">
      <c r="A12" s="152"/>
      <c r="B12" s="627"/>
      <c r="C12" s="111"/>
      <c r="D12" s="85"/>
      <c r="E12" s="85"/>
      <c r="F12" s="88" t="s">
        <v>401</v>
      </c>
      <c r="G12" s="88"/>
      <c r="H12" s="88"/>
      <c r="I12" s="86"/>
      <c r="J12" s="661"/>
      <c r="K12" s="662"/>
      <c r="L12" s="113"/>
      <c r="M12" s="89"/>
      <c r="N12" s="150"/>
    </row>
    <row r="13" spans="1:51" x14ac:dyDescent="0.25">
      <c r="A13" s="152"/>
      <c r="B13" s="627"/>
      <c r="C13" s="111"/>
      <c r="D13" s="85"/>
      <c r="E13" s="85"/>
      <c r="F13" s="88" t="s">
        <v>246</v>
      </c>
      <c r="G13" s="88"/>
      <c r="H13" s="88"/>
      <c r="I13" s="86"/>
      <c r="J13" s="661"/>
      <c r="K13" s="662"/>
      <c r="L13" s="113"/>
      <c r="M13" s="89"/>
      <c r="N13" s="150"/>
    </row>
    <row r="14" spans="1:51" x14ac:dyDescent="0.25">
      <c r="A14" s="152"/>
      <c r="B14" s="627"/>
      <c r="C14" s="111"/>
      <c r="D14" s="85"/>
      <c r="E14" s="85"/>
      <c r="F14" s="88"/>
      <c r="G14" s="88"/>
      <c r="H14" s="88"/>
      <c r="I14" s="86"/>
      <c r="J14" s="89"/>
      <c r="K14" s="89"/>
      <c r="L14" s="113"/>
      <c r="M14" s="89"/>
      <c r="N14" s="150"/>
    </row>
    <row r="15" spans="1:51" x14ac:dyDescent="0.25">
      <c r="A15" s="152"/>
      <c r="B15" s="627"/>
      <c r="C15" s="111"/>
      <c r="D15" s="84" t="s">
        <v>402</v>
      </c>
      <c r="E15" s="85"/>
      <c r="F15" s="88"/>
      <c r="G15" s="88"/>
      <c r="H15" s="88"/>
      <c r="I15" s="86"/>
      <c r="J15" s="89"/>
      <c r="K15" s="89"/>
      <c r="L15" s="113"/>
      <c r="M15" s="89"/>
      <c r="N15" s="150"/>
    </row>
    <row r="16" spans="1:51" ht="0.75" customHeight="1" x14ac:dyDescent="0.25">
      <c r="A16" s="152"/>
      <c r="B16" s="627"/>
      <c r="C16" s="111"/>
      <c r="D16" s="85"/>
      <c r="E16" s="85"/>
      <c r="F16" s="88"/>
      <c r="G16" s="88"/>
      <c r="H16" s="88"/>
      <c r="I16" s="86"/>
      <c r="J16" s="89"/>
      <c r="K16" s="89"/>
      <c r="L16" s="113"/>
      <c r="M16" s="89"/>
      <c r="N16" s="150"/>
    </row>
    <row r="17" spans="1:14" s="3" customFormat="1" x14ac:dyDescent="0.25">
      <c r="A17" s="152"/>
      <c r="B17" s="627"/>
      <c r="C17" s="111"/>
      <c r="D17" s="88" t="s">
        <v>252</v>
      </c>
      <c r="E17" s="85"/>
      <c r="F17" s="88"/>
      <c r="G17" s="88"/>
      <c r="H17" s="88"/>
      <c r="I17" s="86"/>
      <c r="J17" s="89"/>
      <c r="K17" s="89"/>
      <c r="L17" s="113"/>
      <c r="M17" s="89"/>
      <c r="N17" s="150"/>
    </row>
    <row r="18" spans="1:14" s="3" customFormat="1" x14ac:dyDescent="0.25">
      <c r="A18" s="152"/>
      <c r="B18" s="627"/>
      <c r="C18" s="111"/>
      <c r="D18" s="90" t="s">
        <v>250</v>
      </c>
      <c r="E18" s="85"/>
      <c r="F18" s="88"/>
      <c r="G18" s="88"/>
      <c r="H18" s="88"/>
      <c r="I18" s="86"/>
      <c r="J18" s="89"/>
      <c r="K18" s="89"/>
      <c r="L18" s="113"/>
      <c r="M18" s="89"/>
      <c r="N18" s="150"/>
    </row>
    <row r="19" spans="1:14" s="3" customFormat="1" x14ac:dyDescent="0.25">
      <c r="A19" s="152"/>
      <c r="B19" s="627"/>
      <c r="C19" s="111"/>
      <c r="D19" s="91" t="s">
        <v>251</v>
      </c>
      <c r="E19" s="85"/>
      <c r="F19" s="88"/>
      <c r="G19" s="88"/>
      <c r="H19" s="88"/>
      <c r="I19" s="86"/>
      <c r="J19" s="89"/>
      <c r="K19" s="89"/>
      <c r="L19" s="113"/>
      <c r="M19" s="89"/>
      <c r="N19" s="150"/>
    </row>
    <row r="20" spans="1:14" s="3" customFormat="1" ht="6" customHeight="1" thickBot="1" x14ac:dyDescent="0.3">
      <c r="A20" s="152"/>
      <c r="B20" s="627"/>
      <c r="C20" s="111"/>
      <c r="D20" s="91"/>
      <c r="E20" s="85"/>
      <c r="F20" s="88"/>
      <c r="G20" s="88"/>
      <c r="H20" s="88"/>
      <c r="I20" s="86"/>
      <c r="J20" s="89"/>
      <c r="K20" s="89"/>
      <c r="L20" s="113"/>
      <c r="M20" s="89"/>
      <c r="N20" s="150"/>
    </row>
    <row r="21" spans="1:14" s="3" customFormat="1" ht="16.5" thickTop="1" x14ac:dyDescent="0.25">
      <c r="A21" s="152"/>
      <c r="B21" s="627"/>
      <c r="C21" s="111"/>
      <c r="D21" s="85"/>
      <c r="E21" s="85"/>
      <c r="F21" s="85"/>
      <c r="G21" s="85"/>
      <c r="H21" s="85"/>
      <c r="I21" s="663"/>
      <c r="J21" s="664"/>
      <c r="K21" s="665"/>
      <c r="L21" s="113"/>
      <c r="M21" s="89"/>
      <c r="N21" s="150"/>
    </row>
    <row r="22" spans="1:14" s="3" customFormat="1" x14ac:dyDescent="0.25">
      <c r="A22" s="152"/>
      <c r="B22" s="627"/>
      <c r="C22" s="111"/>
      <c r="D22" s="85"/>
      <c r="E22" s="85"/>
      <c r="F22" s="85"/>
      <c r="G22" s="85"/>
      <c r="H22" s="85"/>
      <c r="I22" s="666"/>
      <c r="J22" s="667"/>
      <c r="K22" s="668"/>
      <c r="L22" s="113"/>
      <c r="M22" s="89"/>
      <c r="N22" s="150"/>
    </row>
    <row r="23" spans="1:14" s="3" customFormat="1" x14ac:dyDescent="0.25">
      <c r="A23" s="152"/>
      <c r="B23" s="627"/>
      <c r="C23" s="111"/>
      <c r="D23" s="85"/>
      <c r="E23" s="85"/>
      <c r="F23" s="85"/>
      <c r="G23" s="85"/>
      <c r="H23" s="85"/>
      <c r="I23" s="666"/>
      <c r="J23" s="667"/>
      <c r="K23" s="668"/>
      <c r="L23" s="113"/>
      <c r="M23" s="89"/>
      <c r="N23" s="150"/>
    </row>
    <row r="24" spans="1:14" s="3" customFormat="1" x14ac:dyDescent="0.25">
      <c r="A24" s="152"/>
      <c r="B24" s="627"/>
      <c r="C24" s="111"/>
      <c r="D24" s="85"/>
      <c r="E24" s="85"/>
      <c r="F24" s="85"/>
      <c r="G24" s="85"/>
      <c r="H24" s="85"/>
      <c r="I24" s="666"/>
      <c r="J24" s="667"/>
      <c r="K24" s="668"/>
      <c r="L24" s="113"/>
      <c r="M24" s="89"/>
      <c r="N24" s="150"/>
    </row>
    <row r="25" spans="1:14" s="3" customFormat="1" ht="16.5" thickBot="1" x14ac:dyDescent="0.3">
      <c r="A25" s="152"/>
      <c r="B25" s="627"/>
      <c r="C25" s="111"/>
      <c r="D25" s="85"/>
      <c r="E25" s="85"/>
      <c r="F25" s="85"/>
      <c r="G25" s="85"/>
      <c r="H25" s="85"/>
      <c r="I25" s="669"/>
      <c r="J25" s="670"/>
      <c r="K25" s="671"/>
      <c r="L25" s="113"/>
      <c r="M25" s="89"/>
      <c r="N25" s="150"/>
    </row>
    <row r="26" spans="1:14" s="3" customFormat="1" ht="15" customHeight="1" thickTop="1" x14ac:dyDescent="0.25">
      <c r="A26" s="152"/>
      <c r="B26" s="627"/>
      <c r="C26" s="111"/>
      <c r="D26" s="92"/>
      <c r="E26" s="628"/>
      <c r="F26" s="628"/>
      <c r="G26" s="628"/>
      <c r="H26" s="628"/>
      <c r="I26" s="628" t="s">
        <v>282</v>
      </c>
      <c r="J26" s="628"/>
      <c r="K26" s="628"/>
      <c r="L26" s="634"/>
      <c r="M26" s="89"/>
      <c r="N26" s="150"/>
    </row>
    <row r="27" spans="1:14" s="3" customFormat="1" ht="4.5" customHeight="1" thickBot="1" x14ac:dyDescent="0.3">
      <c r="A27" s="152"/>
      <c r="B27" s="627"/>
      <c r="C27" s="111"/>
      <c r="D27" s="92"/>
      <c r="E27" s="85"/>
      <c r="F27" s="88"/>
      <c r="G27" s="88"/>
      <c r="H27" s="88"/>
      <c r="I27" s="86"/>
      <c r="J27" s="89"/>
      <c r="K27" s="89"/>
      <c r="L27" s="113"/>
      <c r="M27" s="89"/>
      <c r="N27" s="150"/>
    </row>
    <row r="28" spans="1:14" s="3" customFormat="1" ht="17.25" customHeight="1" thickBot="1" x14ac:dyDescent="0.3">
      <c r="A28" s="152"/>
      <c r="B28" s="627"/>
      <c r="C28" s="111"/>
      <c r="D28" s="91"/>
      <c r="E28" s="121"/>
      <c r="F28" s="85"/>
      <c r="G28" s="85"/>
      <c r="H28" s="88"/>
      <c r="I28" s="121"/>
      <c r="J28" s="121" t="s">
        <v>253</v>
      </c>
      <c r="K28" s="199"/>
      <c r="L28" s="113"/>
      <c r="M28" s="89"/>
      <c r="N28" s="150"/>
    </row>
    <row r="29" spans="1:14" s="3" customFormat="1" ht="10.5" customHeight="1" thickBot="1" x14ac:dyDescent="0.3">
      <c r="A29" s="152"/>
      <c r="B29" s="627"/>
      <c r="C29" s="114"/>
      <c r="D29" s="115"/>
      <c r="E29" s="116"/>
      <c r="F29" s="117"/>
      <c r="G29" s="117"/>
      <c r="H29" s="118"/>
      <c r="I29" s="119"/>
      <c r="J29" s="117"/>
      <c r="K29" s="117"/>
      <c r="L29" s="120"/>
      <c r="M29" s="89"/>
      <c r="N29" s="150"/>
    </row>
    <row r="30" spans="1:14" s="3" customFormat="1" ht="8.25" customHeight="1" thickBot="1" x14ac:dyDescent="0.3">
      <c r="A30" s="152"/>
      <c r="B30" s="627"/>
      <c r="C30" s="299"/>
      <c r="D30" s="92"/>
      <c r="E30" s="85"/>
      <c r="F30" s="88"/>
      <c r="G30" s="88"/>
      <c r="H30" s="88"/>
      <c r="I30" s="86"/>
      <c r="J30" s="89"/>
      <c r="K30" s="89"/>
      <c r="L30" s="89"/>
      <c r="M30" s="89"/>
      <c r="N30" s="150"/>
    </row>
    <row r="31" spans="1:14" s="3" customFormat="1" ht="7.5" customHeight="1" x14ac:dyDescent="0.25">
      <c r="A31" s="152"/>
      <c r="B31" s="627"/>
      <c r="C31" s="122"/>
      <c r="D31" s="123"/>
      <c r="E31" s="123"/>
      <c r="F31" s="124"/>
      <c r="G31" s="124"/>
      <c r="H31" s="124"/>
      <c r="I31" s="125"/>
      <c r="J31" s="126"/>
      <c r="K31" s="126"/>
      <c r="L31" s="127"/>
      <c r="M31" s="93"/>
      <c r="N31" s="150"/>
    </row>
    <row r="32" spans="1:14" s="3" customFormat="1" x14ac:dyDescent="0.25">
      <c r="A32" s="152"/>
      <c r="B32" s="627"/>
      <c r="C32" s="111"/>
      <c r="D32" s="84" t="s">
        <v>247</v>
      </c>
      <c r="E32" s="85"/>
      <c r="F32" s="88"/>
      <c r="G32" s="88"/>
      <c r="H32" s="88"/>
      <c r="I32" s="86"/>
      <c r="J32" s="93"/>
      <c r="K32" s="93"/>
      <c r="L32" s="128"/>
      <c r="M32" s="93"/>
      <c r="N32" s="150"/>
    </row>
    <row r="33" spans="1:51" x14ac:dyDescent="0.25">
      <c r="A33" s="152"/>
      <c r="B33" s="627"/>
      <c r="C33" s="111"/>
      <c r="D33" s="94" t="s">
        <v>248</v>
      </c>
      <c r="E33" s="85"/>
      <c r="F33" s="95"/>
      <c r="G33" s="95"/>
      <c r="H33" s="95"/>
      <c r="I33" s="86"/>
      <c r="J33" s="93"/>
      <c r="K33" s="93"/>
      <c r="L33" s="128"/>
      <c r="M33" s="93"/>
      <c r="N33" s="150"/>
    </row>
    <row r="34" spans="1:51" x14ac:dyDescent="0.25">
      <c r="A34" s="152"/>
      <c r="B34" s="627"/>
      <c r="C34" s="111"/>
      <c r="D34" s="96"/>
      <c r="E34" s="85"/>
      <c r="F34" s="95"/>
      <c r="G34" s="95"/>
      <c r="H34" s="95"/>
      <c r="I34" s="86"/>
      <c r="J34" s="93"/>
      <c r="K34" s="93"/>
      <c r="L34" s="128"/>
      <c r="M34" s="93"/>
      <c r="N34" s="150"/>
    </row>
    <row r="35" spans="1:51" x14ac:dyDescent="0.25">
      <c r="A35" s="152"/>
      <c r="B35" s="627"/>
      <c r="C35" s="111"/>
      <c r="D35" s="133" t="s">
        <v>117</v>
      </c>
      <c r="E35" s="133" t="s">
        <v>280</v>
      </c>
      <c r="F35" s="134" t="s">
        <v>239</v>
      </c>
      <c r="G35" s="88"/>
      <c r="H35" s="586" t="s">
        <v>255</v>
      </c>
      <c r="I35" s="587"/>
      <c r="J35" s="588"/>
      <c r="K35" s="108"/>
      <c r="L35" s="97"/>
      <c r="M35" s="108"/>
      <c r="N35" s="150"/>
      <c r="O35" s="38"/>
      <c r="P35" s="38"/>
      <c r="AR35" s="2"/>
      <c r="AY35" s="3"/>
    </row>
    <row r="36" spans="1:51" x14ac:dyDescent="0.25">
      <c r="A36" s="152"/>
      <c r="B36" s="627"/>
      <c r="C36" s="111"/>
      <c r="D36" s="184">
        <f>BusUnit</f>
        <v>10020</v>
      </c>
      <c r="E36" s="184" t="str">
        <f>DeptID&amp;" "&amp;CCName</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7"/>
      <c r="C37" s="111"/>
      <c r="D37" s="184"/>
      <c r="E37" s="184"/>
      <c r="F37" s="186"/>
      <c r="G37" s="98"/>
      <c r="H37" s="99">
        <v>11</v>
      </c>
      <c r="I37" s="100" t="s">
        <v>256</v>
      </c>
      <c r="J37" s="138" t="s">
        <v>267</v>
      </c>
      <c r="K37" s="108"/>
      <c r="L37" s="97"/>
      <c r="M37" s="108"/>
      <c r="N37" s="150"/>
      <c r="O37" s="38"/>
      <c r="P37" s="38"/>
      <c r="AR37" s="2"/>
      <c r="AY37" s="3"/>
    </row>
    <row r="38" spans="1:51" x14ac:dyDescent="0.25">
      <c r="A38" s="152"/>
      <c r="B38" s="627"/>
      <c r="C38" s="111"/>
      <c r="D38" s="184"/>
      <c r="E38" s="184"/>
      <c r="F38" s="186"/>
      <c r="G38" s="98"/>
      <c r="H38" s="99">
        <v>10</v>
      </c>
      <c r="I38" s="100" t="s">
        <v>257</v>
      </c>
      <c r="J38" s="138" t="s">
        <v>268</v>
      </c>
      <c r="K38" s="108"/>
      <c r="L38" s="97"/>
      <c r="M38" s="108"/>
      <c r="N38" s="150"/>
      <c r="O38" s="38"/>
      <c r="P38" s="38"/>
      <c r="AR38" s="2"/>
      <c r="AY38" s="3"/>
    </row>
    <row r="39" spans="1:51" x14ac:dyDescent="0.25">
      <c r="A39" s="152"/>
      <c r="B39" s="627"/>
      <c r="C39" s="111"/>
      <c r="D39" s="184"/>
      <c r="E39" s="184"/>
      <c r="F39" s="186"/>
      <c r="G39" s="98"/>
      <c r="H39" s="99">
        <v>9</v>
      </c>
      <c r="I39" s="100" t="s">
        <v>258</v>
      </c>
      <c r="J39" s="139">
        <v>5000000</v>
      </c>
      <c r="K39" s="108"/>
      <c r="L39" s="97"/>
      <c r="M39" s="108"/>
      <c r="N39" s="150"/>
      <c r="O39" s="38"/>
      <c r="P39" s="38"/>
      <c r="AR39" s="2"/>
      <c r="AY39" s="3"/>
    </row>
    <row r="40" spans="1:51" x14ac:dyDescent="0.25">
      <c r="A40" s="152"/>
      <c r="B40" s="627"/>
      <c r="C40" s="111"/>
      <c r="D40" s="184"/>
      <c r="E40" s="184"/>
      <c r="F40" s="186"/>
      <c r="G40" s="98"/>
      <c r="H40" s="99">
        <v>8</v>
      </c>
      <c r="I40" s="100" t="s">
        <v>259</v>
      </c>
      <c r="J40" s="139">
        <v>3000000</v>
      </c>
      <c r="K40" s="108"/>
      <c r="L40" s="97"/>
      <c r="M40" s="108"/>
      <c r="N40" s="150"/>
      <c r="O40" s="38"/>
      <c r="P40" s="38"/>
      <c r="AR40" s="2"/>
      <c r="AY40" s="3"/>
    </row>
    <row r="41" spans="1:51" x14ac:dyDescent="0.25">
      <c r="A41" s="152"/>
      <c r="B41" s="627"/>
      <c r="C41" s="111"/>
      <c r="D41" s="184"/>
      <c r="E41" s="184"/>
      <c r="F41" s="186"/>
      <c r="G41" s="98"/>
      <c r="H41" s="99">
        <v>7</v>
      </c>
      <c r="I41" s="100" t="s">
        <v>260</v>
      </c>
      <c r="J41" s="139">
        <v>1000000</v>
      </c>
      <c r="K41" s="108"/>
      <c r="L41" s="97"/>
      <c r="M41" s="108"/>
      <c r="N41" s="150"/>
      <c r="O41" s="38"/>
      <c r="P41" s="38"/>
      <c r="AR41" s="2"/>
      <c r="AY41" s="3"/>
    </row>
    <row r="42" spans="1:51" x14ac:dyDescent="0.25">
      <c r="A42" s="152"/>
      <c r="B42" s="627"/>
      <c r="C42" s="111"/>
      <c r="D42" s="184"/>
      <c r="E42" s="184"/>
      <c r="F42" s="186"/>
      <c r="G42" s="98"/>
      <c r="H42" s="99">
        <v>6</v>
      </c>
      <c r="I42" s="100" t="s">
        <v>265</v>
      </c>
      <c r="J42" s="139">
        <v>50000</v>
      </c>
      <c r="K42" s="108"/>
      <c r="L42" s="97"/>
      <c r="M42" s="108"/>
      <c r="N42" s="150"/>
      <c r="O42" s="38"/>
      <c r="P42" s="38"/>
      <c r="AR42" s="2"/>
      <c r="AY42" s="3"/>
    </row>
    <row r="43" spans="1:51" x14ac:dyDescent="0.25">
      <c r="A43" s="152"/>
      <c r="B43" s="627"/>
      <c r="C43" s="111"/>
      <c r="D43" s="184"/>
      <c r="E43" s="184"/>
      <c r="F43" s="186"/>
      <c r="G43" s="98"/>
      <c r="H43" s="99">
        <v>5</v>
      </c>
      <c r="I43" s="100" t="s">
        <v>264</v>
      </c>
      <c r="J43" s="139">
        <v>100000</v>
      </c>
      <c r="K43" s="108"/>
      <c r="L43" s="97"/>
      <c r="M43" s="108"/>
      <c r="N43" s="150"/>
      <c r="O43" s="38"/>
      <c r="P43" s="38"/>
      <c r="AR43" s="2"/>
      <c r="AY43" s="3"/>
    </row>
    <row r="44" spans="1:51" x14ac:dyDescent="0.25">
      <c r="A44" s="152"/>
      <c r="B44" s="627"/>
      <c r="C44" s="111"/>
      <c r="D44" s="184"/>
      <c r="E44" s="184"/>
      <c r="F44" s="186"/>
      <c r="G44" s="98"/>
      <c r="H44" s="99">
        <v>4</v>
      </c>
      <c r="I44" s="100" t="s">
        <v>487</v>
      </c>
      <c r="J44" s="139">
        <v>50000</v>
      </c>
      <c r="K44" s="108"/>
      <c r="L44" s="97"/>
      <c r="M44" s="108"/>
      <c r="N44" s="150"/>
      <c r="O44" s="38"/>
      <c r="P44" s="38"/>
      <c r="AR44" s="2"/>
      <c r="AY44" s="3"/>
    </row>
    <row r="45" spans="1:51" x14ac:dyDescent="0.25">
      <c r="A45" s="152"/>
      <c r="B45" s="627"/>
      <c r="C45" s="111"/>
      <c r="D45" s="184"/>
      <c r="E45" s="184"/>
      <c r="F45" s="186"/>
      <c r="G45" s="98"/>
      <c r="H45" s="99">
        <v>3</v>
      </c>
      <c r="I45" s="100" t="s">
        <v>261</v>
      </c>
      <c r="J45" s="139">
        <v>30000</v>
      </c>
      <c r="K45" s="108"/>
      <c r="L45" s="97"/>
      <c r="M45" s="108"/>
      <c r="N45" s="150"/>
      <c r="O45" s="38"/>
      <c r="P45" s="38"/>
      <c r="AR45" s="2"/>
      <c r="AY45" s="3"/>
    </row>
    <row r="46" spans="1:51" x14ac:dyDescent="0.25">
      <c r="A46" s="152"/>
      <c r="B46" s="627"/>
      <c r="C46" s="111"/>
      <c r="D46" s="184"/>
      <c r="E46" s="184"/>
      <c r="F46" s="186"/>
      <c r="G46" s="98"/>
      <c r="H46" s="99">
        <v>2</v>
      </c>
      <c r="I46" s="100" t="s">
        <v>262</v>
      </c>
      <c r="J46" s="139">
        <v>10000</v>
      </c>
      <c r="K46" s="108"/>
      <c r="L46" s="97"/>
      <c r="M46" s="108"/>
      <c r="N46" s="150"/>
      <c r="O46" s="38"/>
      <c r="P46" s="38"/>
      <c r="AR46" s="2"/>
      <c r="AY46" s="3"/>
    </row>
    <row r="47" spans="1:51" x14ac:dyDescent="0.25">
      <c r="A47" s="152"/>
      <c r="B47" s="627"/>
      <c r="C47" s="111"/>
      <c r="D47" s="184"/>
      <c r="E47" s="184"/>
      <c r="F47" s="186"/>
      <c r="G47" s="98"/>
      <c r="H47" s="99">
        <v>1</v>
      </c>
      <c r="I47" s="100" t="s">
        <v>263</v>
      </c>
      <c r="J47" s="139">
        <v>5000</v>
      </c>
      <c r="K47" s="108"/>
      <c r="L47" s="97"/>
      <c r="M47" s="108"/>
      <c r="N47" s="150"/>
      <c r="O47" s="38"/>
      <c r="P47" s="38"/>
      <c r="AR47" s="2"/>
      <c r="AY47" s="3"/>
    </row>
    <row r="48" spans="1:51" x14ac:dyDescent="0.25">
      <c r="A48" s="152"/>
      <c r="B48" s="627"/>
      <c r="C48" s="111"/>
      <c r="D48" s="184"/>
      <c r="E48" s="184"/>
      <c r="F48" s="186"/>
      <c r="G48" s="98"/>
      <c r="H48" s="101">
        <v>0</v>
      </c>
      <c r="I48" s="102" t="s">
        <v>263</v>
      </c>
      <c r="J48" s="140">
        <v>1000</v>
      </c>
      <c r="K48" s="108"/>
      <c r="L48" s="97"/>
      <c r="M48" s="108"/>
      <c r="N48" s="150"/>
      <c r="O48" s="38"/>
      <c r="P48" s="38"/>
      <c r="AR48" s="2"/>
      <c r="AY48" s="3"/>
    </row>
    <row r="49" spans="1:16" s="3" customFormat="1" x14ac:dyDescent="0.25">
      <c r="A49" s="152"/>
      <c r="B49" s="627"/>
      <c r="C49" s="111"/>
      <c r="D49" s="106"/>
      <c r="E49" s="106"/>
      <c r="F49" s="98"/>
      <c r="G49" s="98"/>
      <c r="H49" s="98"/>
      <c r="I49" s="106"/>
      <c r="J49" s="93"/>
      <c r="K49" s="93"/>
      <c r="L49" s="128"/>
      <c r="M49" s="93"/>
      <c r="N49" s="150"/>
      <c r="O49" s="38"/>
      <c r="P49" s="38"/>
    </row>
    <row r="50" spans="1:16" s="3" customFormat="1" x14ac:dyDescent="0.25">
      <c r="A50" s="152"/>
      <c r="B50" s="627"/>
      <c r="C50" s="111"/>
      <c r="D50" s="85" t="s">
        <v>240</v>
      </c>
      <c r="E50" s="142" t="s">
        <v>403</v>
      </c>
      <c r="F50" s="98"/>
      <c r="G50" s="98"/>
      <c r="H50" s="98"/>
      <c r="I50" s="86"/>
      <c r="J50" s="93"/>
      <c r="K50" s="93"/>
      <c r="L50" s="128"/>
      <c r="M50" s="93"/>
      <c r="N50" s="150"/>
      <c r="O50" s="38"/>
      <c r="P50" s="38"/>
    </row>
    <row r="51" spans="1:16" s="3" customFormat="1" x14ac:dyDescent="0.25">
      <c r="A51" s="152"/>
      <c r="B51" s="627"/>
      <c r="C51" s="111"/>
      <c r="D51" s="85" t="s">
        <v>241</v>
      </c>
      <c r="E51" s="142" t="s">
        <v>230</v>
      </c>
      <c r="F51" s="98"/>
      <c r="G51" s="98"/>
      <c r="H51" s="98"/>
      <c r="I51" s="86"/>
      <c r="J51" s="93"/>
      <c r="K51" s="93"/>
      <c r="L51" s="128"/>
      <c r="M51" s="93"/>
      <c r="N51" s="150"/>
      <c r="O51" s="1"/>
      <c r="P51" s="1"/>
    </row>
    <row r="52" spans="1:16" s="3" customFormat="1" ht="10.5" customHeight="1" thickBot="1" x14ac:dyDescent="0.3">
      <c r="A52" s="152"/>
      <c r="B52" s="627"/>
      <c r="C52" s="114"/>
      <c r="D52" s="129"/>
      <c r="E52" s="129"/>
      <c r="F52" s="130"/>
      <c r="G52" s="130"/>
      <c r="H52" s="130"/>
      <c r="I52" s="119"/>
      <c r="J52" s="131"/>
      <c r="K52" s="131"/>
      <c r="L52" s="132"/>
      <c r="M52" s="93"/>
      <c r="N52" s="150"/>
      <c r="O52" s="1"/>
      <c r="P52" s="1"/>
    </row>
    <row r="53" spans="1:16" s="3" customFormat="1" ht="8.25" customHeight="1" thickBot="1" x14ac:dyDescent="0.3">
      <c r="A53" s="152"/>
      <c r="B53" s="627"/>
      <c r="C53" s="299"/>
      <c r="D53" s="85"/>
      <c r="E53" s="85"/>
      <c r="F53" s="88"/>
      <c r="G53" s="88"/>
      <c r="H53" s="88"/>
      <c r="I53" s="86"/>
      <c r="J53" s="93"/>
      <c r="K53" s="93"/>
      <c r="L53" s="93"/>
      <c r="M53" s="93"/>
      <c r="N53" s="150"/>
      <c r="O53" s="1"/>
      <c r="P53" s="1"/>
    </row>
    <row r="54" spans="1:16" s="3" customFormat="1" ht="6" customHeight="1" x14ac:dyDescent="0.25">
      <c r="A54" s="152"/>
      <c r="B54" s="627"/>
      <c r="C54" s="122"/>
      <c r="D54" s="123"/>
      <c r="E54" s="123"/>
      <c r="F54" s="124"/>
      <c r="G54" s="124"/>
      <c r="H54" s="124"/>
      <c r="I54" s="125"/>
      <c r="J54" s="126"/>
      <c r="K54" s="126"/>
      <c r="L54" s="127"/>
      <c r="M54" s="93"/>
      <c r="N54" s="150"/>
      <c r="O54" s="1"/>
      <c r="P54" s="1"/>
    </row>
    <row r="55" spans="1:16" s="3" customFormat="1" ht="15.75" customHeight="1" x14ac:dyDescent="0.25">
      <c r="A55" s="152"/>
      <c r="B55" s="627"/>
      <c r="C55" s="111"/>
      <c r="D55" s="229" t="s">
        <v>405</v>
      </c>
      <c r="E55" s="85"/>
      <c r="F55" s="88"/>
      <c r="G55" s="88"/>
      <c r="H55" s="88"/>
      <c r="I55" s="86"/>
      <c r="J55" s="93"/>
      <c r="K55" s="93"/>
      <c r="L55" s="128"/>
      <c r="M55" s="93"/>
      <c r="N55" s="150"/>
      <c r="O55" s="1"/>
      <c r="P55" s="1"/>
    </row>
    <row r="56" spans="1:16" s="3" customFormat="1" ht="6" customHeight="1" x14ac:dyDescent="0.25">
      <c r="A56" s="152"/>
      <c r="B56" s="627"/>
      <c r="C56" s="111"/>
      <c r="D56" s="85"/>
      <c r="E56" s="85"/>
      <c r="F56" s="88"/>
      <c r="G56" s="88"/>
      <c r="H56" s="88"/>
      <c r="I56" s="86"/>
      <c r="J56" s="93"/>
      <c r="K56" s="93"/>
      <c r="L56" s="128"/>
      <c r="M56" s="93"/>
      <c r="N56" s="150"/>
      <c r="O56" s="1"/>
      <c r="P56" s="1"/>
    </row>
    <row r="57" spans="1:16" s="3" customFormat="1" x14ac:dyDescent="0.25">
      <c r="A57" s="152"/>
      <c r="B57" s="627"/>
      <c r="C57" s="111"/>
      <c r="D57" s="84" t="s">
        <v>404</v>
      </c>
      <c r="E57" s="85"/>
      <c r="F57" s="88"/>
      <c r="G57" s="88"/>
      <c r="H57" s="88"/>
      <c r="I57" s="86"/>
      <c r="J57" s="93"/>
      <c r="K57" s="93"/>
      <c r="L57" s="128"/>
      <c r="M57" s="93"/>
      <c r="N57" s="150"/>
      <c r="O57" s="1"/>
      <c r="P57" s="1"/>
    </row>
    <row r="58" spans="1:16" s="3" customFormat="1" ht="6" customHeight="1" thickBot="1" x14ac:dyDescent="0.3">
      <c r="A58" s="152"/>
      <c r="B58" s="627"/>
      <c r="C58" s="111"/>
      <c r="D58" s="84"/>
      <c r="E58" s="85"/>
      <c r="F58" s="88"/>
      <c r="G58" s="88"/>
      <c r="H58" s="88"/>
      <c r="I58" s="86"/>
      <c r="J58" s="93"/>
      <c r="K58" s="93"/>
      <c r="L58" s="128"/>
      <c r="M58" s="93"/>
      <c r="N58" s="150"/>
      <c r="O58" s="1"/>
      <c r="P58" s="1"/>
    </row>
    <row r="59" spans="1:16" s="3" customFormat="1" x14ac:dyDescent="0.25">
      <c r="A59" s="152"/>
      <c r="B59" s="627"/>
      <c r="C59" s="111"/>
      <c r="D59" s="672"/>
      <c r="E59" s="673"/>
      <c r="F59" s="88"/>
      <c r="G59" s="88"/>
      <c r="H59" s="88"/>
      <c r="I59" s="86"/>
      <c r="J59" s="93"/>
      <c r="K59" s="93"/>
      <c r="L59" s="128"/>
      <c r="M59" s="93"/>
      <c r="N59" s="150"/>
      <c r="O59" s="1"/>
      <c r="P59" s="1"/>
    </row>
    <row r="60" spans="1:16" s="3" customFormat="1" x14ac:dyDescent="0.25">
      <c r="A60" s="152"/>
      <c r="B60" s="627"/>
      <c r="C60" s="111"/>
      <c r="D60" s="674"/>
      <c r="E60" s="675"/>
      <c r="F60" s="88"/>
      <c r="G60" s="88"/>
      <c r="H60" s="88"/>
      <c r="I60" s="86"/>
      <c r="J60" s="93"/>
      <c r="K60" s="93"/>
      <c r="L60" s="128"/>
      <c r="M60" s="93"/>
      <c r="N60" s="150"/>
      <c r="O60" s="1"/>
      <c r="P60" s="1"/>
    </row>
    <row r="61" spans="1:16" s="3" customFormat="1" ht="16.5" thickBot="1" x14ac:dyDescent="0.3">
      <c r="A61" s="152"/>
      <c r="B61" s="627"/>
      <c r="C61" s="111"/>
      <c r="D61" s="676"/>
      <c r="E61" s="677"/>
      <c r="F61" s="88"/>
      <c r="G61" s="88"/>
      <c r="H61" s="88"/>
      <c r="I61" s="86"/>
      <c r="J61" s="93"/>
      <c r="K61" s="93"/>
      <c r="L61" s="128"/>
      <c r="M61" s="93"/>
      <c r="N61" s="150"/>
      <c r="O61" s="1"/>
      <c r="P61" s="1"/>
    </row>
    <row r="62" spans="1:16" s="3" customFormat="1" x14ac:dyDescent="0.25">
      <c r="A62" s="152"/>
      <c r="B62" s="627"/>
      <c r="C62" s="111"/>
      <c r="D62" s="144" t="s">
        <v>242</v>
      </c>
      <c r="E62" s="85"/>
      <c r="F62" s="91"/>
      <c r="G62" s="88"/>
      <c r="H62" s="88"/>
      <c r="I62" s="86"/>
      <c r="J62" s="93"/>
      <c r="K62" s="93"/>
      <c r="L62" s="128"/>
      <c r="M62" s="93"/>
      <c r="N62" s="150"/>
      <c r="O62" s="1"/>
      <c r="P62" s="1"/>
    </row>
    <row r="63" spans="1:16" s="3" customFormat="1" ht="6" customHeight="1" thickBot="1" x14ac:dyDescent="0.3">
      <c r="A63" s="152"/>
      <c r="B63" s="627"/>
      <c r="C63" s="111"/>
      <c r="D63" s="84"/>
      <c r="E63" s="85"/>
      <c r="F63" s="88"/>
      <c r="G63" s="88"/>
      <c r="H63" s="88"/>
      <c r="I63" s="86"/>
      <c r="J63" s="93"/>
      <c r="K63" s="93"/>
      <c r="L63" s="128"/>
      <c r="M63" s="93"/>
      <c r="N63" s="150"/>
      <c r="O63" s="1"/>
      <c r="P63" s="1"/>
    </row>
    <row r="64" spans="1:16" s="3" customFormat="1" ht="16.5" customHeight="1" thickBot="1" x14ac:dyDescent="0.3">
      <c r="A64" s="152"/>
      <c r="B64" s="627"/>
      <c r="C64" s="111"/>
      <c r="D64" s="629" t="str">
        <f>_xlfn.TEXTJOIN(", ", TRUE,'CC Setup Request Form'!H106,'CC Setup Request Form'!H107)</f>
        <v>Neesha Ark, Manager, Finance &amp; Accounting Services, VCHRI</v>
      </c>
      <c r="E64" s="630"/>
      <c r="F64" s="107"/>
      <c r="G64" s="88"/>
      <c r="H64" s="88"/>
      <c r="I64" s="86"/>
      <c r="J64" s="93"/>
      <c r="K64" s="93"/>
      <c r="L64" s="128"/>
      <c r="M64" s="93"/>
      <c r="N64" s="150"/>
      <c r="O64" s="1"/>
      <c r="P64" s="1"/>
    </row>
    <row r="65" spans="1:51" x14ac:dyDescent="0.25">
      <c r="A65" s="152"/>
      <c r="B65" s="627"/>
      <c r="C65" s="111"/>
      <c r="D65" s="144" t="s">
        <v>243</v>
      </c>
      <c r="E65" s="94"/>
      <c r="F65" s="88"/>
      <c r="G65" s="88"/>
      <c r="H65" s="88"/>
      <c r="I65" s="86"/>
      <c r="J65" s="93"/>
      <c r="K65" s="93"/>
      <c r="L65" s="128"/>
      <c r="M65" s="93"/>
      <c r="N65" s="150"/>
    </row>
    <row r="66" spans="1:51" ht="6" customHeight="1" thickBot="1" x14ac:dyDescent="0.3">
      <c r="A66" s="152"/>
      <c r="B66" s="627"/>
      <c r="C66" s="111"/>
      <c r="D66" s="84"/>
      <c r="E66" s="85"/>
      <c r="F66" s="88"/>
      <c r="G66" s="88"/>
      <c r="H66" s="88"/>
      <c r="I66" s="86"/>
      <c r="J66" s="93"/>
      <c r="K66" s="93"/>
      <c r="L66" s="128"/>
      <c r="M66" s="93"/>
      <c r="N66" s="150"/>
    </row>
    <row r="67" spans="1:51" ht="16.5" thickBot="1" x14ac:dyDescent="0.3">
      <c r="A67" s="152"/>
      <c r="B67" s="627"/>
      <c r="C67" s="111"/>
      <c r="D67" s="165"/>
      <c r="E67" s="85"/>
      <c r="F67" s="88"/>
      <c r="G67" s="88"/>
      <c r="H67" s="88"/>
      <c r="I67" s="86"/>
      <c r="J67" s="93"/>
      <c r="K67" s="93"/>
      <c r="L67" s="128"/>
      <c r="M67" s="93"/>
      <c r="N67" s="150"/>
    </row>
    <row r="68" spans="1:51" x14ac:dyDescent="0.25">
      <c r="A68" s="152"/>
      <c r="B68" s="627"/>
      <c r="C68" s="111"/>
      <c r="D68" s="144" t="s">
        <v>115</v>
      </c>
      <c r="E68" s="85"/>
      <c r="F68" s="88"/>
      <c r="G68" s="88"/>
      <c r="H68" s="88"/>
      <c r="I68" s="86"/>
      <c r="J68" s="93"/>
      <c r="K68" s="93"/>
      <c r="L68" s="128"/>
      <c r="M68" s="93"/>
      <c r="N68" s="150"/>
    </row>
    <row r="69" spans="1:51" ht="3.75" customHeight="1" thickBot="1" x14ac:dyDescent="0.3">
      <c r="A69" s="152"/>
      <c r="B69" s="627"/>
      <c r="C69" s="114"/>
      <c r="D69" s="143"/>
      <c r="E69" s="129"/>
      <c r="F69" s="118"/>
      <c r="G69" s="118"/>
      <c r="H69" s="118"/>
      <c r="I69" s="119"/>
      <c r="J69" s="131"/>
      <c r="K69" s="131"/>
      <c r="L69" s="132"/>
      <c r="M69" s="93"/>
      <c r="N69" s="150"/>
    </row>
    <row r="70" spans="1:51" ht="9.75" customHeight="1" x14ac:dyDescent="0.25">
      <c r="A70" s="152"/>
      <c r="B70" s="627"/>
      <c r="C70" s="299"/>
      <c r="D70" s="84"/>
      <c r="E70" s="85"/>
      <c r="F70" s="88"/>
      <c r="G70" s="88"/>
      <c r="H70" s="88"/>
      <c r="I70" s="86"/>
      <c r="J70" s="93"/>
      <c r="K70" s="93"/>
      <c r="L70" s="93"/>
      <c r="M70" s="93"/>
      <c r="N70" s="150"/>
    </row>
    <row r="71" spans="1:51" x14ac:dyDescent="0.25">
      <c r="A71" s="152"/>
      <c r="B71" s="627"/>
      <c r="C71" s="147"/>
      <c r="D71" s="141" t="s">
        <v>406</v>
      </c>
      <c r="E71" s="85"/>
      <c r="F71" s="88"/>
      <c r="G71" s="88"/>
      <c r="H71" s="88"/>
      <c r="I71" s="86"/>
      <c r="J71" s="93"/>
      <c r="K71" s="93"/>
      <c r="L71" s="93"/>
      <c r="M71" s="93"/>
      <c r="N71" s="150"/>
    </row>
    <row r="72" spans="1:51" x14ac:dyDescent="0.25">
      <c r="A72" s="152"/>
      <c r="B72" s="627"/>
      <c r="C72" s="299"/>
      <c r="D72" s="141" t="s">
        <v>407</v>
      </c>
      <c r="E72" s="85"/>
      <c r="F72" s="88"/>
      <c r="G72" s="88"/>
      <c r="H72" s="88"/>
      <c r="I72" s="86"/>
      <c r="J72" s="93"/>
      <c r="K72" s="93"/>
      <c r="L72" s="93"/>
      <c r="M72" s="93"/>
      <c r="N72" s="150"/>
    </row>
    <row r="73" spans="1:51" ht="3.75" customHeight="1" x14ac:dyDescent="0.25">
      <c r="A73" s="152"/>
      <c r="B73" s="627"/>
      <c r="C73" s="299"/>
      <c r="D73" s="84"/>
      <c r="E73" s="85"/>
      <c r="F73" s="88"/>
      <c r="G73" s="88"/>
      <c r="H73" s="88"/>
      <c r="I73" s="86"/>
      <c r="J73" s="93"/>
      <c r="K73" s="93"/>
      <c r="L73" s="93"/>
      <c r="M73" s="93"/>
      <c r="N73" s="150"/>
    </row>
    <row r="74" spans="1:51" x14ac:dyDescent="0.25">
      <c r="A74" s="152"/>
      <c r="B74" s="627"/>
      <c r="C74" s="299"/>
      <c r="D74" s="84" t="s">
        <v>519</v>
      </c>
      <c r="E74" s="85"/>
      <c r="F74" s="88"/>
      <c r="G74" s="88"/>
      <c r="H74" s="88"/>
      <c r="I74" s="86"/>
      <c r="J74" s="84"/>
      <c r="K74" s="93"/>
      <c r="L74" s="93"/>
      <c r="M74" s="93"/>
      <c r="N74" s="150"/>
    </row>
    <row r="75" spans="1:51" ht="15.75" customHeight="1" x14ac:dyDescent="0.25">
      <c r="A75" s="152"/>
      <c r="B75" s="627"/>
      <c r="C75" s="299"/>
      <c r="D75" s="84"/>
      <c r="E75" s="85"/>
      <c r="F75" s="88"/>
      <c r="G75" s="88"/>
      <c r="H75" s="88"/>
      <c r="I75" s="86"/>
      <c r="J75" s="93"/>
      <c r="K75" s="93"/>
      <c r="L75" s="93"/>
      <c r="M75" s="93"/>
      <c r="N75" s="150"/>
    </row>
    <row r="76" spans="1:51" x14ac:dyDescent="0.25">
      <c r="A76" s="202"/>
      <c r="B76" s="203"/>
      <c r="C76" s="203"/>
      <c r="D76" s="204"/>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1:51" s="3" customFormat="1" x14ac:dyDescent="0.25">
      <c r="B609" s="42"/>
      <c r="C609" s="42"/>
      <c r="E609" s="40"/>
      <c r="F609" s="41"/>
      <c r="G609" s="41"/>
      <c r="H609" s="41"/>
      <c r="I609" s="8"/>
    </row>
    <row r="610" spans="1:51" s="3" customFormat="1" x14ac:dyDescent="0.25">
      <c r="B610" s="42"/>
      <c r="C610" s="42"/>
      <c r="E610" s="40"/>
      <c r="F610" s="41"/>
      <c r="G610" s="41"/>
      <c r="H610" s="41"/>
      <c r="I610" s="8"/>
    </row>
    <row r="611" spans="1:51" s="3" customFormat="1" x14ac:dyDescent="0.25">
      <c r="B611" s="42"/>
      <c r="C611" s="42"/>
      <c r="E611" s="40"/>
      <c r="F611" s="41"/>
      <c r="G611" s="41"/>
      <c r="H611" s="41"/>
      <c r="I611" s="8"/>
    </row>
    <row r="612" spans="1:51" s="3" customFormat="1" x14ac:dyDescent="0.25">
      <c r="B612" s="42"/>
      <c r="C612" s="42"/>
      <c r="E612" s="40"/>
      <c r="F612" s="41"/>
      <c r="G612" s="41"/>
      <c r="H612" s="41"/>
      <c r="I612" s="8"/>
    </row>
    <row r="613" spans="1:51" s="3" customFormat="1" x14ac:dyDescent="0.25">
      <c r="B613" s="42"/>
      <c r="C613" s="42"/>
      <c r="E613" s="40"/>
      <c r="F613" s="41"/>
      <c r="G613" s="41"/>
      <c r="H613" s="41"/>
      <c r="I613" s="8"/>
    </row>
    <row r="614" spans="1:51" s="3" customFormat="1" x14ac:dyDescent="0.25">
      <c r="B614" s="42"/>
      <c r="C614" s="42"/>
      <c r="E614" s="40"/>
      <c r="F614" s="41"/>
      <c r="G614" s="41"/>
      <c r="H614" s="41"/>
      <c r="I614" s="8"/>
    </row>
    <row r="615" spans="1:51" s="3" customFormat="1" x14ac:dyDescent="0.25">
      <c r="B615" s="42"/>
      <c r="C615" s="42"/>
      <c r="E615" s="40"/>
      <c r="F615" s="41"/>
      <c r="G615" s="41"/>
      <c r="H615" s="41"/>
      <c r="I615" s="8"/>
    </row>
    <row r="616" spans="1:51" s="3" customFormat="1" x14ac:dyDescent="0.25">
      <c r="B616" s="42"/>
      <c r="C616" s="42"/>
      <c r="E616" s="40"/>
      <c r="F616" s="41"/>
      <c r="G616" s="41"/>
      <c r="H616" s="41"/>
      <c r="I616" s="8"/>
    </row>
    <row r="617" spans="1:51" x14ac:dyDescent="0.25">
      <c r="A617" s="3"/>
      <c r="B617" s="42"/>
      <c r="C617" s="42"/>
      <c r="D617" s="3"/>
      <c r="E617" s="40"/>
      <c r="F617" s="41"/>
      <c r="G617" s="41"/>
      <c r="H617" s="41"/>
      <c r="I617" s="8"/>
      <c r="AF617" s="3"/>
      <c r="AG617" s="3"/>
      <c r="AH617" s="3"/>
      <c r="AI617" s="3"/>
      <c r="AJ617" s="3"/>
      <c r="AK617" s="3"/>
      <c r="AL617" s="3"/>
      <c r="AM617" s="3"/>
      <c r="AN617" s="3"/>
      <c r="AO617" s="3"/>
      <c r="AP617" s="3"/>
      <c r="AQ617" s="3"/>
      <c r="AR617" s="3"/>
      <c r="AS617" s="3"/>
      <c r="AT617" s="3"/>
      <c r="AU617" s="3"/>
      <c r="AV617" s="3"/>
      <c r="AW617" s="3"/>
      <c r="AX617" s="3"/>
      <c r="AY617" s="3"/>
    </row>
    <row r="618" spans="1:51" x14ac:dyDescent="0.25">
      <c r="A618" s="3"/>
      <c r="B618" s="42"/>
      <c r="C618" s="42"/>
      <c r="D618" s="3"/>
      <c r="E618" s="40"/>
      <c r="F618" s="41"/>
      <c r="G618" s="41"/>
      <c r="H618" s="41"/>
      <c r="I618" s="8"/>
      <c r="AF618" s="3"/>
      <c r="AG618" s="3"/>
      <c r="AH618" s="3"/>
      <c r="AI618" s="3"/>
      <c r="AJ618" s="3"/>
      <c r="AK618" s="3"/>
      <c r="AL618" s="3"/>
      <c r="AM618" s="3"/>
      <c r="AN618" s="3"/>
      <c r="AO618" s="3"/>
      <c r="AP618" s="3"/>
      <c r="AQ618" s="3"/>
      <c r="AR618" s="3"/>
      <c r="AS618" s="3"/>
      <c r="AT618" s="3"/>
      <c r="AU618" s="3"/>
      <c r="AV618" s="3"/>
      <c r="AW618" s="3"/>
      <c r="AX618" s="3"/>
      <c r="AY618" s="3"/>
    </row>
    <row r="619" spans="1:51" x14ac:dyDescent="0.25">
      <c r="A619" s="3"/>
      <c r="B619" s="42"/>
      <c r="C619" s="42"/>
      <c r="D619" s="3"/>
      <c r="E619" s="40"/>
      <c r="F619" s="41"/>
      <c r="G619" s="41"/>
      <c r="H619" s="41"/>
      <c r="I619" s="8"/>
      <c r="AF619" s="3"/>
      <c r="AG619" s="3"/>
      <c r="AH619" s="3"/>
      <c r="AI619" s="3"/>
      <c r="AJ619" s="3"/>
      <c r="AK619" s="3"/>
      <c r="AL619" s="3"/>
      <c r="AM619" s="3"/>
      <c r="AN619" s="3"/>
      <c r="AO619" s="3"/>
      <c r="AP619" s="3"/>
      <c r="AQ619" s="3"/>
      <c r="AR619" s="3"/>
      <c r="AS619" s="3"/>
      <c r="AT619" s="3"/>
      <c r="AU619" s="3"/>
      <c r="AV619" s="3"/>
      <c r="AW619" s="3"/>
      <c r="AX619" s="3"/>
      <c r="AY619" s="3"/>
    </row>
    <row r="620" spans="1:51" x14ac:dyDescent="0.25">
      <c r="A620" s="3"/>
      <c r="B620" s="42"/>
      <c r="C620" s="42"/>
      <c r="D620" s="3"/>
      <c r="E620" s="40"/>
      <c r="F620" s="41"/>
      <c r="G620" s="41"/>
      <c r="H620" s="41"/>
      <c r="I620" s="8"/>
      <c r="AF620" s="3"/>
      <c r="AG620" s="3"/>
      <c r="AH620" s="3"/>
      <c r="AI620" s="3"/>
      <c r="AJ620" s="3"/>
      <c r="AK620" s="3"/>
      <c r="AL620" s="3"/>
      <c r="AM620" s="3"/>
      <c r="AN620" s="3"/>
      <c r="AO620" s="3"/>
      <c r="AP620" s="3"/>
      <c r="AQ620" s="3"/>
      <c r="AR620" s="3"/>
      <c r="AS620" s="3"/>
      <c r="AT620" s="3"/>
      <c r="AU620" s="3"/>
      <c r="AV620" s="3"/>
      <c r="AW620" s="3"/>
      <c r="AX620" s="3"/>
      <c r="AY620" s="3"/>
    </row>
    <row r="621" spans="1:51" x14ac:dyDescent="0.25">
      <c r="A621" s="3"/>
      <c r="B621" s="42"/>
      <c r="C621" s="42"/>
      <c r="D621" s="3"/>
      <c r="E621" s="40"/>
      <c r="F621" s="41"/>
      <c r="G621" s="41"/>
      <c r="H621" s="41"/>
      <c r="I621" s="8"/>
      <c r="AF621" s="3"/>
      <c r="AG621" s="3"/>
      <c r="AH621" s="3"/>
      <c r="AI621" s="3"/>
      <c r="AJ621" s="3"/>
      <c r="AK621" s="3"/>
      <c r="AL621" s="3"/>
      <c r="AM621" s="3"/>
      <c r="AN621" s="3"/>
      <c r="AO621" s="3"/>
      <c r="AP621" s="3"/>
      <c r="AQ621" s="3"/>
      <c r="AR621" s="3"/>
      <c r="AS621" s="3"/>
      <c r="AT621" s="3"/>
      <c r="AU621" s="3"/>
      <c r="AV621" s="3"/>
      <c r="AW621" s="3"/>
      <c r="AX621" s="3"/>
      <c r="AY621" s="3"/>
    </row>
    <row r="622" spans="1:51" x14ac:dyDescent="0.25">
      <c r="A622" s="3"/>
      <c r="B622" s="42"/>
      <c r="C622" s="42"/>
      <c r="D622" s="3"/>
      <c r="E622" s="40"/>
      <c r="F622" s="41"/>
      <c r="G622" s="41"/>
      <c r="H622" s="41"/>
      <c r="I622" s="8"/>
      <c r="AF622" s="3"/>
      <c r="AG622" s="3"/>
      <c r="AH622" s="3"/>
      <c r="AI622" s="3"/>
      <c r="AJ622" s="3"/>
      <c r="AK622" s="3"/>
      <c r="AL622" s="3"/>
      <c r="AM622" s="3"/>
      <c r="AN622" s="3"/>
      <c r="AO622" s="3"/>
      <c r="AP622" s="3"/>
      <c r="AQ622" s="3"/>
      <c r="AR622" s="3"/>
      <c r="AS622" s="3"/>
      <c r="AT622" s="3"/>
      <c r="AU622" s="3"/>
      <c r="AV622" s="3"/>
      <c r="AW622" s="3"/>
      <c r="AX622" s="3"/>
      <c r="AY622" s="3"/>
    </row>
    <row r="623" spans="1:51" x14ac:dyDescent="0.25">
      <c r="A623" s="3"/>
      <c r="B623" s="42"/>
      <c r="C623" s="42"/>
      <c r="D623" s="3"/>
      <c r="E623" s="40"/>
      <c r="F623" s="41"/>
      <c r="G623" s="41"/>
      <c r="H623" s="41"/>
      <c r="I623" s="8"/>
      <c r="AF623" s="3"/>
      <c r="AG623" s="3"/>
      <c r="AH623" s="3"/>
      <c r="AI623" s="3"/>
      <c r="AJ623" s="3"/>
      <c r="AK623" s="3"/>
      <c r="AL623" s="3"/>
      <c r="AM623" s="3"/>
      <c r="AN623" s="3"/>
      <c r="AO623" s="3"/>
      <c r="AP623" s="3"/>
      <c r="AQ623" s="3"/>
      <c r="AR623" s="3"/>
      <c r="AS623" s="3"/>
      <c r="AT623" s="3"/>
      <c r="AU623" s="3"/>
      <c r="AV623" s="3"/>
      <c r="AW623" s="3"/>
      <c r="AX623" s="3"/>
      <c r="AY623" s="3"/>
    </row>
    <row r="624" spans="1:51" x14ac:dyDescent="0.25">
      <c r="A624" s="3"/>
      <c r="B624" s="42"/>
      <c r="C624" s="42"/>
      <c r="D624" s="3"/>
      <c r="E624" s="40"/>
      <c r="F624" s="41"/>
      <c r="G624" s="41"/>
      <c r="H624" s="41"/>
      <c r="I624" s="8"/>
      <c r="AF624" s="3"/>
      <c r="AG624" s="3"/>
      <c r="AH624" s="3"/>
      <c r="AI624" s="3"/>
      <c r="AJ624" s="3"/>
      <c r="AK624" s="3"/>
      <c r="AL624" s="3"/>
      <c r="AM624" s="3"/>
      <c r="AN624" s="3"/>
      <c r="AO624" s="3"/>
      <c r="AP624" s="3"/>
      <c r="AQ624" s="3"/>
      <c r="AR624" s="3"/>
      <c r="AS624" s="3"/>
      <c r="AT624" s="3"/>
      <c r="AU624" s="3"/>
      <c r="AV624" s="3"/>
      <c r="AW624" s="3"/>
      <c r="AX624" s="3"/>
      <c r="AY624" s="3"/>
    </row>
    <row r="625" spans="1:51" x14ac:dyDescent="0.25">
      <c r="A625" s="3"/>
      <c r="B625" s="42"/>
      <c r="C625" s="42"/>
      <c r="D625" s="3"/>
      <c r="E625" s="40"/>
      <c r="F625" s="41"/>
      <c r="G625" s="41"/>
      <c r="H625" s="41"/>
      <c r="I625" s="8"/>
      <c r="AF625" s="3"/>
      <c r="AG625" s="3"/>
      <c r="AH625" s="3"/>
      <c r="AI625" s="3"/>
      <c r="AJ625" s="3"/>
      <c r="AK625" s="3"/>
      <c r="AL625" s="3"/>
      <c r="AM625" s="3"/>
      <c r="AN625" s="3"/>
      <c r="AO625" s="3"/>
      <c r="AP625" s="3"/>
      <c r="AQ625" s="3"/>
      <c r="AR625" s="3"/>
      <c r="AS625" s="3"/>
      <c r="AT625" s="3"/>
      <c r="AU625" s="3"/>
      <c r="AV625" s="3"/>
      <c r="AW625" s="3"/>
      <c r="AX625" s="3"/>
      <c r="AY625" s="3"/>
    </row>
  </sheetData>
  <mergeCells count="16">
    <mergeCell ref="D64:E64"/>
    <mergeCell ref="E1:K1"/>
    <mergeCell ref="E2:K2"/>
    <mergeCell ref="E3:K3"/>
    <mergeCell ref="B6:B75"/>
    <mergeCell ref="J8:K8"/>
    <mergeCell ref="J9:K9"/>
    <mergeCell ref="J10:K10"/>
    <mergeCell ref="J11:K11"/>
    <mergeCell ref="J12:K12"/>
    <mergeCell ref="J13:K13"/>
    <mergeCell ref="I21:K25"/>
    <mergeCell ref="E26:H26"/>
    <mergeCell ref="I26:L26"/>
    <mergeCell ref="H35:J35"/>
    <mergeCell ref="D59:E61"/>
  </mergeCells>
  <conditionalFormatting sqref="J8:K8">
    <cfRule type="cellIs" dxfId="5" priority="4" operator="equal">
      <formula>"First Name Last Name"</formula>
    </cfRule>
  </conditionalFormatting>
  <conditionalFormatting sqref="J12:K12">
    <cfRule type="cellIs" dxfId="4" priority="1" operator="equal">
      <formula>"VCH Employee ID"</formula>
    </cfRule>
  </conditionalFormatting>
  <conditionalFormatting sqref="J13:K13">
    <cfRule type="cellIs" dxfId="3" priority="2" operator="equal">
      <formula>"VCH Peoplesoft ID"</formula>
    </cfRule>
    <cfRule type="cellIs" dxfId="2" priority="3" operator="equal">
      <formula>"VCH Peoplesoft ID"</formula>
    </cfRule>
  </conditionalFormatting>
  <printOptions horizontalCentered="1" verticalCentered="1"/>
  <pageMargins left="0.11811023622047245" right="0.11811023622047245" top="0" bottom="0" header="0.31496062992125984" footer="0.31496062992125984"/>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locked="0" defaultSize="0" autoLine="0" autoPict="0">
                <anchor moveWithCells="1">
                  <from>
                    <xdr:col>9</xdr:col>
                    <xdr:colOff>0</xdr:colOff>
                    <xdr:row>5</xdr:row>
                    <xdr:rowOff>28575</xdr:rowOff>
                  </from>
                  <to>
                    <xdr:col>11</xdr:col>
                    <xdr:colOff>9525</xdr:colOff>
                    <xdr:row>6</xdr:row>
                    <xdr:rowOff>19050</xdr:rowOff>
                  </to>
                </anchor>
              </controlPr>
            </control>
          </mc:Choice>
        </mc:AlternateContent>
      </controls>
    </mc:Choice>
  </mc:AlternateContent>
  <tableParts count="1">
    <tablePart r:id="rId5"/>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pageSetUpPr fitToPage="1"/>
  </sheetPr>
  <dimension ref="A1:AU693"/>
  <sheetViews>
    <sheetView zoomScaleNormal="100" workbookViewId="0">
      <selection activeCell="U37" sqref="U36:U37"/>
    </sheetView>
  </sheetViews>
  <sheetFormatPr defaultColWidth="9.140625" defaultRowHeight="15.75" x14ac:dyDescent="0.25"/>
  <cols>
    <col min="1" max="1" width="3.5703125" style="156" customWidth="1"/>
    <col min="2" max="3" width="1" style="372" customWidth="1"/>
    <col min="4" max="4" width="29.7109375" style="373" customWidth="1"/>
    <col min="5" max="5" width="15" style="373" customWidth="1"/>
    <col min="6" max="6" width="15.28515625" style="3" customWidth="1"/>
    <col min="7" max="7" width="9" style="3" customWidth="1"/>
    <col min="8" max="8" width="7" style="3" customWidth="1"/>
    <col min="9" max="9" width="15.28515625" style="3" customWidth="1"/>
    <col min="10" max="10" width="15.28515625" style="7" customWidth="1"/>
    <col min="11" max="11" width="7" style="8" customWidth="1"/>
    <col min="12" max="12" width="9" style="8" customWidth="1"/>
    <col min="13" max="13" width="8.85546875" style="8" customWidth="1"/>
    <col min="14" max="14" width="7.140625" style="43" customWidth="1"/>
    <col min="15" max="15" width="1.140625" style="8" customWidth="1"/>
    <col min="16" max="16" width="1" style="8" customWidth="1"/>
    <col min="17" max="17" width="3.42578125" style="306" customWidth="1"/>
    <col min="18" max="18" width="0.5703125" style="306" customWidth="1"/>
    <col min="19" max="19" width="3.140625" style="306" customWidth="1"/>
    <col min="20" max="20" width="1" style="306" customWidth="1"/>
    <col min="21" max="21" width="18.7109375" style="306" customWidth="1"/>
    <col min="22" max="22" width="1.140625" style="306" customWidth="1"/>
    <col min="23" max="23" width="18.7109375" style="306" customWidth="1"/>
    <col min="24" max="24" width="1.140625" style="306" customWidth="1"/>
    <col min="25" max="25" width="18.7109375" style="306" customWidth="1"/>
    <col min="26" max="26" width="1.140625" style="306" customWidth="1"/>
    <col min="27" max="27" width="18.7109375" style="306" customWidth="1"/>
    <col min="28" max="28" width="1.140625" style="306" customWidth="1"/>
    <col min="29" max="29" width="19.5703125" style="306" customWidth="1"/>
    <col min="30" max="30" width="1.140625" style="306" customWidth="1"/>
    <col min="31" max="31" width="19.42578125" style="306" customWidth="1"/>
    <col min="32" max="32" width="1.140625" style="306" customWidth="1"/>
    <col min="33" max="33" width="18.140625" style="306" customWidth="1"/>
    <col min="34" max="34" width="4.42578125" style="306" customWidth="1"/>
    <col min="35" max="35" width="4.28515625" style="306" customWidth="1"/>
    <col min="36" max="36" width="62.5703125" style="306" bestFit="1" customWidth="1"/>
    <col min="37" max="37" width="43.7109375" style="306" bestFit="1" customWidth="1"/>
    <col min="38" max="38" width="49.28515625" style="306" bestFit="1" customWidth="1"/>
    <col min="39" max="39" width="43.7109375" style="306" bestFit="1" customWidth="1"/>
    <col min="40" max="40" width="45.5703125" style="306" bestFit="1" customWidth="1"/>
    <col min="41" max="41" width="25.5703125" style="306" bestFit="1" customWidth="1"/>
    <col min="42" max="42" width="12" style="306" bestFit="1" customWidth="1"/>
    <col min="43" max="43" width="15.42578125" style="306" bestFit="1" customWidth="1"/>
    <col min="44" max="44" width="23.28515625" style="306" bestFit="1" customWidth="1"/>
    <col min="45" max="45" width="15.42578125" style="306" bestFit="1" customWidth="1"/>
    <col min="46" max="46" width="12" style="306" bestFit="1" customWidth="1"/>
    <col min="47" max="47" width="36.140625" style="306" bestFit="1" customWidth="1"/>
    <col min="48" max="48" width="19.28515625" style="3" bestFit="1" customWidth="1"/>
    <col min="49" max="49" width="37.42578125" style="3" bestFit="1" customWidth="1"/>
    <col min="50" max="50" width="15.85546875" style="3" bestFit="1" customWidth="1"/>
    <col min="51" max="52" width="12" style="3" bestFit="1" customWidth="1"/>
    <col min="53" max="53" width="45" style="3" bestFit="1" customWidth="1"/>
    <col min="54" max="54" width="38" style="3" bestFit="1" customWidth="1"/>
    <col min="55" max="55" width="30.85546875" style="3" bestFit="1" customWidth="1"/>
    <col min="56" max="56" width="23.140625" style="3" customWidth="1"/>
    <col min="57" max="57" width="13.140625" style="3" bestFit="1" customWidth="1"/>
    <col min="58" max="16384" width="9.140625" style="3"/>
  </cols>
  <sheetData>
    <row r="1" spans="1:47" ht="46.5" customHeight="1" x14ac:dyDescent="0.5">
      <c r="A1" s="304"/>
      <c r="B1" s="175"/>
      <c r="C1" s="175"/>
      <c r="D1" s="175"/>
      <c r="E1" s="718" t="s">
        <v>284</v>
      </c>
      <c r="F1" s="718"/>
      <c r="G1" s="718"/>
      <c r="H1" s="718"/>
      <c r="I1" s="718"/>
      <c r="J1" s="718"/>
      <c r="K1" s="718"/>
      <c r="L1" s="718"/>
      <c r="M1" s="718"/>
      <c r="N1" s="209"/>
      <c r="O1" s="209"/>
      <c r="P1" s="209"/>
      <c r="Q1" s="210"/>
      <c r="R1" s="305"/>
      <c r="S1" s="305"/>
      <c r="T1" s="305"/>
      <c r="U1" s="305"/>
    </row>
    <row r="2" spans="1:47" s="11" customFormat="1" ht="52.5" customHeight="1" x14ac:dyDescent="0.5">
      <c r="A2" s="176"/>
      <c r="B2" s="177"/>
      <c r="C2" s="177"/>
      <c r="D2" s="177"/>
      <c r="E2" s="719" t="s">
        <v>285</v>
      </c>
      <c r="F2" s="719"/>
      <c r="G2" s="719"/>
      <c r="H2" s="719"/>
      <c r="I2" s="719"/>
      <c r="J2" s="719"/>
      <c r="K2" s="719"/>
      <c r="L2" s="719"/>
      <c r="M2" s="196"/>
      <c r="N2" s="196"/>
      <c r="O2" s="196"/>
      <c r="P2" s="196"/>
      <c r="Q2" s="19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row>
    <row r="3" spans="1:47" ht="8.25" customHeight="1" thickBot="1" x14ac:dyDescent="0.3">
      <c r="A3" s="308"/>
      <c r="B3" s="309"/>
      <c r="C3" s="309"/>
      <c r="D3" s="309"/>
      <c r="E3" s="309"/>
      <c r="F3" s="309"/>
      <c r="G3" s="309"/>
      <c r="H3" s="309"/>
      <c r="I3" s="309"/>
      <c r="J3" s="309"/>
      <c r="K3" s="309"/>
      <c r="L3" s="309"/>
      <c r="M3" s="309"/>
      <c r="N3" s="309"/>
      <c r="O3" s="309"/>
      <c r="P3" s="163"/>
      <c r="Q3" s="310"/>
    </row>
    <row r="4" spans="1:47" ht="6" customHeight="1" x14ac:dyDescent="0.25">
      <c r="A4" s="308"/>
      <c r="B4" s="311"/>
      <c r="C4" s="312"/>
      <c r="D4" s="313"/>
      <c r="E4" s="313"/>
      <c r="F4" s="158"/>
      <c r="G4" s="158"/>
      <c r="H4" s="158"/>
      <c r="I4" s="158"/>
      <c r="J4" s="158"/>
      <c r="K4" s="162"/>
      <c r="L4" s="162"/>
      <c r="M4" s="162"/>
      <c r="N4" s="162"/>
      <c r="O4" s="166"/>
      <c r="P4" s="163"/>
      <c r="Q4" s="310"/>
    </row>
    <row r="5" spans="1:47" ht="16.5" customHeight="1" x14ac:dyDescent="0.25">
      <c r="A5" s="314"/>
      <c r="B5" s="315"/>
      <c r="C5" s="316"/>
      <c r="D5" s="317" t="s">
        <v>286</v>
      </c>
      <c r="E5" s="309"/>
      <c r="F5" s="309"/>
      <c r="G5" s="309"/>
      <c r="H5" s="309"/>
      <c r="I5" s="309"/>
      <c r="J5" s="159"/>
      <c r="K5" s="163"/>
      <c r="L5" s="163"/>
      <c r="M5" s="163"/>
      <c r="N5" s="163"/>
      <c r="O5" s="167"/>
      <c r="P5" s="163"/>
      <c r="Q5" s="310"/>
    </row>
    <row r="6" spans="1:47" ht="15.75" customHeight="1" x14ac:dyDescent="0.25">
      <c r="A6" s="314"/>
      <c r="B6" s="315"/>
      <c r="C6" s="316"/>
      <c r="D6" s="318" t="s">
        <v>288</v>
      </c>
      <c r="E6" s="309"/>
      <c r="F6" s="309"/>
      <c r="G6" s="309"/>
      <c r="H6" s="309"/>
      <c r="I6" s="309"/>
      <c r="J6" s="159"/>
      <c r="K6" s="163"/>
      <c r="L6" s="163"/>
      <c r="M6" s="163"/>
      <c r="N6" s="163"/>
      <c r="O6" s="167"/>
      <c r="P6" s="163"/>
      <c r="Q6" s="310"/>
    </row>
    <row r="7" spans="1:47" ht="16.5" customHeight="1" x14ac:dyDescent="0.25">
      <c r="A7" s="314"/>
      <c r="B7" s="315"/>
      <c r="C7" s="316"/>
      <c r="D7" s="318" t="s">
        <v>289</v>
      </c>
      <c r="E7" s="309"/>
      <c r="F7" s="309"/>
      <c r="G7" s="309"/>
      <c r="H7" s="309"/>
      <c r="I7" s="309"/>
      <c r="J7" s="159"/>
      <c r="K7" s="163"/>
      <c r="L7" s="163"/>
      <c r="M7" s="163"/>
      <c r="N7" s="163"/>
      <c r="O7" s="167"/>
      <c r="P7" s="163"/>
      <c r="Q7" s="310"/>
    </row>
    <row r="8" spans="1:47" ht="16.5" customHeight="1" x14ac:dyDescent="0.25">
      <c r="A8" s="314"/>
      <c r="B8" s="315"/>
      <c r="C8" s="316"/>
      <c r="D8" s="318" t="s">
        <v>290</v>
      </c>
      <c r="E8" s="309"/>
      <c r="F8" s="309"/>
      <c r="G8" s="309"/>
      <c r="H8" s="309"/>
      <c r="I8" s="309"/>
      <c r="J8" s="159"/>
      <c r="K8" s="163"/>
      <c r="L8" s="163"/>
      <c r="M8" s="163"/>
      <c r="N8" s="163"/>
      <c r="O8" s="167"/>
      <c r="P8" s="163"/>
      <c r="Q8" s="310"/>
    </row>
    <row r="9" spans="1:47" ht="16.5" customHeight="1" x14ac:dyDescent="0.25">
      <c r="A9" s="314"/>
      <c r="B9" s="315"/>
      <c r="C9" s="316"/>
      <c r="D9" s="318" t="s">
        <v>291</v>
      </c>
      <c r="E9" s="309"/>
      <c r="F9" s="309"/>
      <c r="G9" s="309"/>
      <c r="H9" s="309"/>
      <c r="I9" s="309"/>
      <c r="J9" s="159"/>
      <c r="K9" s="163"/>
      <c r="L9" s="163"/>
      <c r="M9" s="163"/>
      <c r="N9" s="163"/>
      <c r="O9" s="167"/>
      <c r="P9" s="163"/>
      <c r="Q9" s="310"/>
    </row>
    <row r="10" spans="1:47" ht="16.5" customHeight="1" x14ac:dyDescent="0.25">
      <c r="A10" s="314"/>
      <c r="B10" s="315"/>
      <c r="C10" s="316"/>
      <c r="D10" s="318" t="s">
        <v>287</v>
      </c>
      <c r="E10" s="309"/>
      <c r="F10" s="309"/>
      <c r="G10" s="309"/>
      <c r="H10" s="309"/>
      <c r="I10" s="309"/>
      <c r="J10" s="159"/>
      <c r="K10" s="163"/>
      <c r="L10" s="163"/>
      <c r="M10" s="163"/>
      <c r="N10" s="163"/>
      <c r="O10" s="167"/>
      <c r="P10" s="163"/>
      <c r="Q10" s="310"/>
    </row>
    <row r="11" spans="1:47" ht="16.5" customHeight="1" x14ac:dyDescent="0.25">
      <c r="A11" s="314"/>
      <c r="B11" s="315"/>
      <c r="C11" s="316"/>
      <c r="D11" s="318" t="s">
        <v>292</v>
      </c>
      <c r="E11" s="309"/>
      <c r="F11" s="309"/>
      <c r="G11" s="309"/>
      <c r="H11" s="309"/>
      <c r="I11" s="309"/>
      <c r="J11" s="159"/>
      <c r="K11" s="163"/>
      <c r="L11" s="163"/>
      <c r="M11" s="163"/>
      <c r="N11" s="163"/>
      <c r="O11" s="167"/>
      <c r="P11" s="163"/>
      <c r="Q11" s="310"/>
    </row>
    <row r="12" spans="1:47" ht="6" customHeight="1" thickBot="1" x14ac:dyDescent="0.3">
      <c r="A12" s="314"/>
      <c r="B12" s="315"/>
      <c r="C12" s="319"/>
      <c r="D12" s="320"/>
      <c r="E12" s="321"/>
      <c r="F12" s="321"/>
      <c r="G12" s="321"/>
      <c r="H12" s="321"/>
      <c r="I12" s="321"/>
      <c r="J12" s="161"/>
      <c r="K12" s="168"/>
      <c r="L12" s="168"/>
      <c r="M12" s="168"/>
      <c r="N12" s="168"/>
      <c r="O12" s="169"/>
      <c r="P12" s="163"/>
      <c r="Q12" s="310"/>
    </row>
    <row r="13" spans="1:47" ht="8.25" customHeight="1" x14ac:dyDescent="0.25">
      <c r="A13" s="314"/>
      <c r="B13" s="315"/>
      <c r="C13" s="315"/>
      <c r="D13" s="322"/>
      <c r="E13" s="309"/>
      <c r="F13" s="309"/>
      <c r="G13" s="309"/>
      <c r="H13" s="309"/>
      <c r="I13" s="309"/>
      <c r="J13" s="159"/>
      <c r="K13" s="163"/>
      <c r="L13" s="163"/>
      <c r="M13" s="163"/>
      <c r="N13" s="163"/>
      <c r="O13" s="163"/>
      <c r="P13" s="163"/>
      <c r="Q13" s="310"/>
    </row>
    <row r="14" spans="1:47" ht="15.75" customHeight="1" x14ac:dyDescent="0.25">
      <c r="A14" s="314"/>
      <c r="B14" s="315"/>
      <c r="C14" s="315"/>
      <c r="D14" s="323" t="s">
        <v>297</v>
      </c>
      <c r="E14" s="309"/>
      <c r="F14" s="309"/>
      <c r="G14" s="309"/>
      <c r="H14" s="309"/>
      <c r="I14" s="309"/>
      <c r="J14" s="159"/>
      <c r="K14" s="163"/>
      <c r="L14" s="163"/>
      <c r="M14" s="163"/>
      <c r="N14" s="163"/>
      <c r="O14" s="163"/>
      <c r="P14" s="163"/>
      <c r="Q14" s="310"/>
    </row>
    <row r="15" spans="1:47" ht="8.25" customHeight="1" thickBot="1" x14ac:dyDescent="0.3">
      <c r="A15" s="314"/>
      <c r="B15" s="315"/>
      <c r="C15" s="315"/>
      <c r="D15" s="323"/>
      <c r="E15" s="309"/>
      <c r="F15" s="309"/>
      <c r="G15" s="309"/>
      <c r="H15" s="309"/>
      <c r="I15" s="309"/>
      <c r="J15" s="159"/>
      <c r="K15" s="163"/>
      <c r="L15" s="163"/>
      <c r="M15" s="163"/>
      <c r="N15" s="163"/>
      <c r="O15" s="163"/>
      <c r="P15" s="163"/>
      <c r="Q15" s="310"/>
    </row>
    <row r="16" spans="1:47" ht="6" customHeight="1" x14ac:dyDescent="0.25">
      <c r="A16" s="314"/>
      <c r="B16" s="315"/>
      <c r="C16" s="324"/>
      <c r="D16" s="325"/>
      <c r="E16" s="326"/>
      <c r="F16" s="326"/>
      <c r="G16" s="326"/>
      <c r="H16" s="326"/>
      <c r="I16" s="326"/>
      <c r="J16" s="170"/>
      <c r="K16" s="162"/>
      <c r="L16" s="162"/>
      <c r="M16" s="162"/>
      <c r="N16" s="162"/>
      <c r="O16" s="166"/>
      <c r="P16" s="163"/>
      <c r="Q16" s="310"/>
    </row>
    <row r="17" spans="1:17" s="3" customFormat="1" ht="15.75" customHeight="1" x14ac:dyDescent="0.25">
      <c r="A17" s="314"/>
      <c r="B17" s="315"/>
      <c r="C17" s="316"/>
      <c r="D17" s="317" t="s">
        <v>293</v>
      </c>
      <c r="E17" s="309"/>
      <c r="F17" s="309"/>
      <c r="G17" s="309"/>
      <c r="H17" s="309"/>
      <c r="I17" s="309"/>
      <c r="J17" s="159"/>
      <c r="K17" s="163"/>
      <c r="L17" s="163"/>
      <c r="M17" s="163"/>
      <c r="N17" s="163"/>
      <c r="O17" s="167"/>
      <c r="P17" s="163"/>
      <c r="Q17" s="310"/>
    </row>
    <row r="18" spans="1:17" s="3" customFormat="1" ht="16.5" customHeight="1" x14ac:dyDescent="0.25">
      <c r="A18" s="314"/>
      <c r="B18" s="315"/>
      <c r="C18" s="316"/>
      <c r="D18" s="327"/>
      <c r="E18" s="309"/>
      <c r="F18" s="309"/>
      <c r="G18" s="309"/>
      <c r="H18" s="309"/>
      <c r="I18" s="309"/>
      <c r="J18" s="159"/>
      <c r="K18" s="163"/>
      <c r="L18" s="163"/>
      <c r="M18" s="163"/>
      <c r="N18" s="163"/>
      <c r="O18" s="167"/>
      <c r="P18" s="163"/>
      <c r="Q18" s="310"/>
    </row>
    <row r="19" spans="1:17" s="3" customFormat="1" ht="1.5" customHeight="1" x14ac:dyDescent="0.25">
      <c r="A19" s="314"/>
      <c r="B19" s="315"/>
      <c r="C19" s="316"/>
      <c r="D19" s="327"/>
      <c r="E19" s="309"/>
      <c r="F19" s="309"/>
      <c r="G19" s="309"/>
      <c r="H19" s="309"/>
      <c r="I19" s="309"/>
      <c r="J19" s="159"/>
      <c r="K19" s="163"/>
      <c r="L19" s="163"/>
      <c r="M19" s="163"/>
      <c r="N19" s="163"/>
      <c r="O19" s="167"/>
      <c r="P19" s="163"/>
      <c r="Q19" s="310"/>
    </row>
    <row r="20" spans="1:17" s="3" customFormat="1" ht="15.75" customHeight="1" x14ac:dyDescent="0.25">
      <c r="A20" s="314"/>
      <c r="B20" s="315"/>
      <c r="C20" s="316"/>
      <c r="D20" s="328" t="s">
        <v>298</v>
      </c>
      <c r="E20" s="720">
        <f>BusUnit</f>
        <v>10020</v>
      </c>
      <c r="F20" s="721"/>
      <c r="G20" s="722"/>
      <c r="H20" s="309"/>
      <c r="I20" s="309" t="s">
        <v>302</v>
      </c>
      <c r="J20" s="309"/>
      <c r="K20" s="309"/>
      <c r="L20" s="163"/>
      <c r="M20" s="163"/>
      <c r="N20" s="163"/>
      <c r="O20" s="167"/>
      <c r="P20" s="163"/>
      <c r="Q20" s="310"/>
    </row>
    <row r="21" spans="1:17" s="3" customFormat="1" ht="15.75" customHeight="1" x14ac:dyDescent="0.25">
      <c r="A21" s="314"/>
      <c r="B21" s="315"/>
      <c r="C21" s="316"/>
      <c r="D21" s="328" t="s">
        <v>294</v>
      </c>
      <c r="E21" s="720" t="str">
        <f>SiteFund</f>
        <v>620 &amp; 07</v>
      </c>
      <c r="F21" s="721"/>
      <c r="G21" s="722"/>
      <c r="H21" s="309"/>
      <c r="I21" s="159" t="s">
        <v>298</v>
      </c>
      <c r="J21" s="712"/>
      <c r="K21" s="713"/>
      <c r="L21" s="713"/>
      <c r="M21" s="713"/>
      <c r="N21" s="714"/>
      <c r="O21" s="167"/>
      <c r="P21" s="163"/>
      <c r="Q21" s="310"/>
    </row>
    <row r="22" spans="1:17" s="3" customFormat="1" ht="15.75" customHeight="1" x14ac:dyDescent="0.25">
      <c r="A22" s="314"/>
      <c r="B22" s="315"/>
      <c r="C22" s="316"/>
      <c r="D22" s="328" t="s">
        <v>299</v>
      </c>
      <c r="E22" s="720" t="str">
        <f>DeptID&amp;" "&amp;CCName2</f>
        <v xml:space="preserve"> </v>
      </c>
      <c r="F22" s="721"/>
      <c r="G22" s="722"/>
      <c r="H22" s="309"/>
      <c r="I22" s="159" t="s">
        <v>294</v>
      </c>
      <c r="J22" s="712"/>
      <c r="K22" s="713"/>
      <c r="L22" s="713"/>
      <c r="M22" s="713"/>
      <c r="N22" s="714"/>
      <c r="O22" s="167"/>
      <c r="P22" s="163"/>
      <c r="Q22" s="310"/>
    </row>
    <row r="23" spans="1:17" s="3" customFormat="1" ht="15.75" customHeight="1" x14ac:dyDescent="0.25">
      <c r="A23" s="314"/>
      <c r="B23" s="315"/>
      <c r="C23" s="316"/>
      <c r="D23" s="328" t="s">
        <v>296</v>
      </c>
      <c r="E23" s="715" t="str">
        <f>IF('CC Setup Request Form'!H4="","",'CC Setup Request Form'!H4)</f>
        <v/>
      </c>
      <c r="F23" s="716"/>
      <c r="G23" s="717"/>
      <c r="H23" s="309"/>
      <c r="I23" s="159" t="s">
        <v>303</v>
      </c>
      <c r="J23" s="712"/>
      <c r="K23" s="713"/>
      <c r="L23" s="713"/>
      <c r="M23" s="713"/>
      <c r="N23" s="714"/>
      <c r="O23" s="167"/>
      <c r="P23" s="163"/>
      <c r="Q23" s="310"/>
    </row>
    <row r="24" spans="1:17" s="3" customFormat="1" ht="15.75" customHeight="1" x14ac:dyDescent="0.25">
      <c r="A24" s="314"/>
      <c r="B24" s="315"/>
      <c r="C24" s="316"/>
      <c r="D24" s="328" t="s">
        <v>300</v>
      </c>
      <c r="E24" s="715" t="str">
        <f>IF(PayrollCell=2,"Kronos",IF(PayrollCell=3,"None",""))</f>
        <v/>
      </c>
      <c r="F24" s="716"/>
      <c r="G24" s="717"/>
      <c r="H24" s="309"/>
      <c r="I24" s="159" t="s">
        <v>295</v>
      </c>
      <c r="J24" s="712"/>
      <c r="K24" s="713"/>
      <c r="L24" s="713"/>
      <c r="M24" s="713"/>
      <c r="N24" s="714"/>
      <c r="O24" s="167"/>
      <c r="P24" s="163"/>
      <c r="Q24" s="310"/>
    </row>
    <row r="25" spans="1:17" s="3" customFormat="1" ht="15.75" customHeight="1" x14ac:dyDescent="0.25">
      <c r="A25" s="314"/>
      <c r="B25" s="315"/>
      <c r="C25" s="316"/>
      <c r="D25" s="329" t="s">
        <v>301</v>
      </c>
      <c r="E25" s="309"/>
      <c r="F25" s="309"/>
      <c r="G25" s="309"/>
      <c r="H25" s="309"/>
      <c r="I25" s="309"/>
      <c r="J25" s="159"/>
      <c r="K25" s="163"/>
      <c r="L25" s="163"/>
      <c r="M25" s="163"/>
      <c r="N25" s="163"/>
      <c r="O25" s="167"/>
      <c r="P25" s="163"/>
      <c r="Q25" s="310"/>
    </row>
    <row r="26" spans="1:17" s="3" customFormat="1" ht="15.75" customHeight="1" x14ac:dyDescent="0.25">
      <c r="A26" s="314"/>
      <c r="B26" s="315"/>
      <c r="C26" s="316"/>
      <c r="D26" s="329" t="s">
        <v>305</v>
      </c>
      <c r="E26" s="309"/>
      <c r="F26" s="309"/>
      <c r="G26" s="309"/>
      <c r="H26" s="309"/>
      <c r="I26" s="309" t="s">
        <v>304</v>
      </c>
      <c r="J26" s="159"/>
      <c r="K26" s="163"/>
      <c r="L26" s="163"/>
      <c r="M26" s="163"/>
      <c r="N26" s="163"/>
      <c r="O26" s="167"/>
      <c r="P26" s="163"/>
      <c r="Q26" s="310"/>
    </row>
    <row r="27" spans="1:17" s="3" customFormat="1" ht="15.75" customHeight="1" x14ac:dyDescent="0.25">
      <c r="A27" s="314"/>
      <c r="B27" s="315"/>
      <c r="C27" s="316"/>
      <c r="D27" s="330" t="s">
        <v>316</v>
      </c>
      <c r="E27" s="309"/>
      <c r="F27" s="309"/>
      <c r="G27" s="309"/>
      <c r="H27" s="309"/>
      <c r="I27" s="159" t="s">
        <v>298</v>
      </c>
      <c r="J27" s="681"/>
      <c r="K27" s="682"/>
      <c r="L27" s="682"/>
      <c r="M27" s="682"/>
      <c r="N27" s="683"/>
      <c r="O27" s="167"/>
      <c r="P27" s="163"/>
      <c r="Q27" s="310"/>
    </row>
    <row r="28" spans="1:17" s="3" customFormat="1" ht="15.75" customHeight="1" x14ac:dyDescent="0.25">
      <c r="A28" s="314"/>
      <c r="B28" s="315"/>
      <c r="C28" s="316"/>
      <c r="D28" s="330" t="s">
        <v>317</v>
      </c>
      <c r="E28" s="309"/>
      <c r="F28" s="309"/>
      <c r="G28" s="309"/>
      <c r="H28" s="309"/>
      <c r="I28" s="159" t="s">
        <v>307</v>
      </c>
      <c r="J28" s="681"/>
      <c r="K28" s="682"/>
      <c r="L28" s="682"/>
      <c r="M28" s="682"/>
      <c r="N28" s="683"/>
      <c r="O28" s="167"/>
      <c r="P28" s="163"/>
      <c r="Q28" s="310"/>
    </row>
    <row r="29" spans="1:17" s="3" customFormat="1" ht="15.75" customHeight="1" x14ac:dyDescent="0.25">
      <c r="A29" s="314"/>
      <c r="B29" s="315"/>
      <c r="C29" s="316"/>
      <c r="D29" s="330" t="s">
        <v>306</v>
      </c>
      <c r="E29" s="309"/>
      <c r="F29" s="309"/>
      <c r="G29" s="309"/>
      <c r="H29" s="309"/>
      <c r="I29" s="159" t="s">
        <v>303</v>
      </c>
      <c r="J29" s="681"/>
      <c r="K29" s="682"/>
      <c r="L29" s="682"/>
      <c r="M29" s="682"/>
      <c r="N29" s="683"/>
      <c r="O29" s="167"/>
      <c r="P29" s="163"/>
      <c r="Q29" s="310"/>
    </row>
    <row r="30" spans="1:17" s="3" customFormat="1" ht="15.75" customHeight="1" x14ac:dyDescent="0.25">
      <c r="A30" s="314"/>
      <c r="B30" s="315"/>
      <c r="C30" s="316"/>
      <c r="D30" s="317"/>
      <c r="E30" s="309"/>
      <c r="F30" s="309"/>
      <c r="G30" s="309"/>
      <c r="H30" s="309"/>
      <c r="I30" s="159" t="s">
        <v>295</v>
      </c>
      <c r="J30" s="681"/>
      <c r="K30" s="682"/>
      <c r="L30" s="682"/>
      <c r="M30" s="682"/>
      <c r="N30" s="683"/>
      <c r="O30" s="167"/>
      <c r="P30" s="163"/>
      <c r="Q30" s="310"/>
    </row>
    <row r="31" spans="1:17" s="3" customFormat="1" ht="15.75" customHeight="1" x14ac:dyDescent="0.25">
      <c r="A31" s="314"/>
      <c r="B31" s="315"/>
      <c r="C31" s="316"/>
      <c r="D31" s="317"/>
      <c r="E31" s="309"/>
      <c r="F31" s="309"/>
      <c r="G31" s="309"/>
      <c r="H31" s="309"/>
      <c r="I31" s="159" t="s">
        <v>296</v>
      </c>
      <c r="J31" s="681"/>
      <c r="K31" s="682"/>
      <c r="L31" s="682"/>
      <c r="M31" s="682"/>
      <c r="N31" s="683"/>
      <c r="O31" s="167"/>
      <c r="P31" s="163"/>
      <c r="Q31" s="310"/>
    </row>
    <row r="32" spans="1:17" s="3" customFormat="1" ht="15.75" customHeight="1" x14ac:dyDescent="0.25">
      <c r="A32" s="314"/>
      <c r="B32" s="315"/>
      <c r="C32" s="316"/>
      <c r="D32" s="317"/>
      <c r="E32" s="309"/>
      <c r="F32" s="309"/>
      <c r="G32" s="309"/>
      <c r="H32" s="309"/>
      <c r="I32" s="331" t="s">
        <v>308</v>
      </c>
      <c r="J32" s="159"/>
      <c r="K32" s="163"/>
      <c r="L32" s="163"/>
      <c r="M32" s="163"/>
      <c r="N32" s="163"/>
      <c r="O32" s="167"/>
      <c r="P32" s="163"/>
      <c r="Q32" s="310"/>
    </row>
    <row r="33" spans="1:17" s="3" customFormat="1" ht="6" customHeight="1" thickBot="1" x14ac:dyDescent="0.3">
      <c r="A33" s="314"/>
      <c r="B33" s="315"/>
      <c r="C33" s="319"/>
      <c r="D33" s="332"/>
      <c r="E33" s="321"/>
      <c r="F33" s="321"/>
      <c r="G33" s="321"/>
      <c r="H33" s="321"/>
      <c r="I33" s="333"/>
      <c r="J33" s="161"/>
      <c r="K33" s="168"/>
      <c r="L33" s="168"/>
      <c r="M33" s="168"/>
      <c r="N33" s="168"/>
      <c r="O33" s="169"/>
      <c r="P33" s="163"/>
      <c r="Q33" s="310"/>
    </row>
    <row r="34" spans="1:17" s="3" customFormat="1" ht="8.25" customHeight="1" thickBot="1" x14ac:dyDescent="0.3">
      <c r="A34" s="314"/>
      <c r="B34" s="315"/>
      <c r="C34" s="315"/>
      <c r="D34" s="317"/>
      <c r="E34" s="309"/>
      <c r="F34" s="309"/>
      <c r="G34" s="309"/>
      <c r="H34" s="309"/>
      <c r="I34" s="309"/>
      <c r="J34" s="159"/>
      <c r="K34" s="163"/>
      <c r="L34" s="163"/>
      <c r="M34" s="163"/>
      <c r="N34" s="163"/>
      <c r="O34" s="163"/>
      <c r="P34" s="163"/>
      <c r="Q34" s="310"/>
    </row>
    <row r="35" spans="1:17" s="3" customFormat="1" ht="6" customHeight="1" x14ac:dyDescent="0.25">
      <c r="A35" s="314"/>
      <c r="B35" s="315"/>
      <c r="C35" s="324"/>
      <c r="D35" s="334"/>
      <c r="E35" s="326"/>
      <c r="F35" s="326"/>
      <c r="G35" s="326"/>
      <c r="H35" s="326"/>
      <c r="I35" s="326"/>
      <c r="J35" s="170"/>
      <c r="K35" s="162"/>
      <c r="L35" s="162"/>
      <c r="M35" s="162"/>
      <c r="N35" s="162"/>
      <c r="O35" s="166"/>
      <c r="P35" s="163"/>
      <c r="Q35" s="310"/>
    </row>
    <row r="36" spans="1:17" s="3" customFormat="1" ht="15.75" customHeight="1" x14ac:dyDescent="0.25">
      <c r="A36" s="314"/>
      <c r="B36" s="315"/>
      <c r="C36" s="316"/>
      <c r="D36" s="317" t="s">
        <v>312</v>
      </c>
      <c r="E36" s="309"/>
      <c r="F36" s="309"/>
      <c r="G36" s="309"/>
      <c r="H36" s="309"/>
      <c r="I36" s="309"/>
      <c r="J36" s="159"/>
      <c r="K36" s="163"/>
      <c r="L36" s="163"/>
      <c r="M36" s="163"/>
      <c r="N36" s="163"/>
      <c r="O36" s="167"/>
      <c r="P36" s="163"/>
      <c r="Q36" s="310"/>
    </row>
    <row r="37" spans="1:17" s="3" customFormat="1" ht="16.5" customHeight="1" x14ac:dyDescent="0.25">
      <c r="A37" s="314"/>
      <c r="B37" s="315"/>
      <c r="C37" s="316"/>
      <c r="D37" s="317"/>
      <c r="E37" s="309"/>
      <c r="F37" s="309"/>
      <c r="G37" s="309"/>
      <c r="H37" s="309"/>
      <c r="I37" s="309"/>
      <c r="J37" s="159"/>
      <c r="K37" s="163"/>
      <c r="L37" s="163"/>
      <c r="M37" s="163"/>
      <c r="N37" s="163"/>
      <c r="O37" s="167"/>
      <c r="P37" s="163"/>
      <c r="Q37" s="310"/>
    </row>
    <row r="38" spans="1:17" s="3" customFormat="1" ht="15.75" customHeight="1" x14ac:dyDescent="0.25">
      <c r="A38" s="314"/>
      <c r="B38" s="315"/>
      <c r="C38" s="316"/>
      <c r="D38" s="328" t="s">
        <v>303</v>
      </c>
      <c r="E38" s="681"/>
      <c r="F38" s="682"/>
      <c r="G38" s="682"/>
      <c r="H38" s="682"/>
      <c r="I38" s="683"/>
      <c r="J38" s="159"/>
      <c r="K38" s="159"/>
      <c r="L38" s="159"/>
      <c r="M38" s="159"/>
      <c r="N38" s="159"/>
      <c r="O38" s="167"/>
      <c r="P38" s="163"/>
      <c r="Q38" s="310"/>
    </row>
    <row r="39" spans="1:17" s="3" customFormat="1" ht="15.75" customHeight="1" x14ac:dyDescent="0.25">
      <c r="A39" s="314"/>
      <c r="B39" s="315"/>
      <c r="C39" s="316"/>
      <c r="D39" s="328" t="s">
        <v>313</v>
      </c>
      <c r="E39" s="681"/>
      <c r="F39" s="682"/>
      <c r="G39" s="682"/>
      <c r="H39" s="682"/>
      <c r="I39" s="683"/>
      <c r="J39" s="159"/>
      <c r="K39" s="159"/>
      <c r="L39" s="159"/>
      <c r="M39" s="159"/>
      <c r="N39" s="159"/>
      <c r="O39" s="167"/>
      <c r="P39" s="163"/>
      <c r="Q39" s="310"/>
    </row>
    <row r="40" spans="1:17" s="3" customFormat="1" ht="15.75" customHeight="1" x14ac:dyDescent="0.25">
      <c r="A40" s="314"/>
      <c r="B40" s="315"/>
      <c r="C40" s="316"/>
      <c r="D40" s="328" t="s">
        <v>314</v>
      </c>
      <c r="E40" s="681"/>
      <c r="F40" s="682"/>
      <c r="G40" s="682"/>
      <c r="H40" s="682"/>
      <c r="I40" s="683"/>
      <c r="J40" s="159"/>
      <c r="K40" s="159"/>
      <c r="L40" s="159"/>
      <c r="M40" s="159"/>
      <c r="N40" s="159"/>
      <c r="O40" s="167"/>
      <c r="P40" s="163"/>
      <c r="Q40" s="310"/>
    </row>
    <row r="41" spans="1:17" s="3" customFormat="1" ht="15.75" customHeight="1" x14ac:dyDescent="0.25">
      <c r="A41" s="314"/>
      <c r="B41" s="315"/>
      <c r="C41" s="316"/>
      <c r="D41" s="328" t="s">
        <v>315</v>
      </c>
      <c r="E41" s="681"/>
      <c r="F41" s="682"/>
      <c r="G41" s="682"/>
      <c r="H41" s="682"/>
      <c r="I41" s="683"/>
      <c r="J41" s="159"/>
      <c r="K41" s="159"/>
      <c r="L41" s="159"/>
      <c r="M41" s="159"/>
      <c r="N41" s="159"/>
      <c r="O41" s="167"/>
      <c r="P41" s="163"/>
      <c r="Q41" s="310"/>
    </row>
    <row r="42" spans="1:17" s="3" customFormat="1" ht="15.75" customHeight="1" x14ac:dyDescent="0.25">
      <c r="A42" s="314"/>
      <c r="B42" s="315"/>
      <c r="C42" s="316"/>
      <c r="D42" s="328" t="s">
        <v>296</v>
      </c>
      <c r="E42" s="709"/>
      <c r="F42" s="710"/>
      <c r="G42" s="710"/>
      <c r="H42" s="710"/>
      <c r="I42" s="711"/>
      <c r="J42" s="159"/>
      <c r="K42" s="159"/>
      <c r="L42" s="159"/>
      <c r="M42" s="159"/>
      <c r="N42" s="159"/>
      <c r="O42" s="167"/>
      <c r="P42" s="163"/>
      <c r="Q42" s="310"/>
    </row>
    <row r="43" spans="1:17" s="3" customFormat="1" ht="15.75" customHeight="1" x14ac:dyDescent="0.25">
      <c r="A43" s="314"/>
      <c r="B43" s="315"/>
      <c r="C43" s="316"/>
      <c r="D43" s="329" t="s">
        <v>308</v>
      </c>
      <c r="E43" s="159"/>
      <c r="F43" s="159"/>
      <c r="G43" s="159"/>
      <c r="H43" s="159"/>
      <c r="I43" s="159"/>
      <c r="J43" s="159"/>
      <c r="K43" s="159"/>
      <c r="L43" s="159"/>
      <c r="M43" s="159"/>
      <c r="N43" s="159"/>
      <c r="O43" s="167"/>
      <c r="P43" s="163"/>
      <c r="Q43" s="310"/>
    </row>
    <row r="44" spans="1:17" s="3" customFormat="1" ht="5.25" customHeight="1" thickBot="1" x14ac:dyDescent="0.3">
      <c r="A44" s="314"/>
      <c r="B44" s="315"/>
      <c r="C44" s="319"/>
      <c r="D44" s="335"/>
      <c r="E44" s="161"/>
      <c r="F44" s="161"/>
      <c r="G44" s="161"/>
      <c r="H44" s="161"/>
      <c r="I44" s="161"/>
      <c r="J44" s="161"/>
      <c r="K44" s="161"/>
      <c r="L44" s="161"/>
      <c r="M44" s="161"/>
      <c r="N44" s="161"/>
      <c r="O44" s="169"/>
      <c r="P44" s="163"/>
      <c r="Q44" s="310"/>
    </row>
    <row r="45" spans="1:17" s="3" customFormat="1" ht="8.25" customHeight="1" thickBot="1" x14ac:dyDescent="0.3">
      <c r="A45" s="314"/>
      <c r="B45" s="315"/>
      <c r="C45" s="315"/>
      <c r="D45" s="317"/>
      <c r="E45" s="309"/>
      <c r="F45" s="309"/>
      <c r="G45" s="309"/>
      <c r="H45" s="309"/>
      <c r="I45" s="309"/>
      <c r="J45" s="309"/>
      <c r="K45" s="309"/>
      <c r="L45" s="309"/>
      <c r="M45" s="309"/>
      <c r="N45" s="309"/>
      <c r="O45" s="163"/>
      <c r="P45" s="163"/>
      <c r="Q45" s="310"/>
    </row>
    <row r="46" spans="1:17" s="3" customFormat="1" ht="6" customHeight="1" x14ac:dyDescent="0.25">
      <c r="A46" s="314"/>
      <c r="B46" s="315"/>
      <c r="C46" s="324"/>
      <c r="D46" s="334"/>
      <c r="E46" s="326"/>
      <c r="F46" s="326"/>
      <c r="G46" s="326"/>
      <c r="H46" s="326"/>
      <c r="I46" s="326"/>
      <c r="J46" s="326"/>
      <c r="K46" s="326"/>
      <c r="L46" s="326"/>
      <c r="M46" s="326"/>
      <c r="N46" s="326"/>
      <c r="O46" s="166"/>
      <c r="P46" s="163"/>
      <c r="Q46" s="310"/>
    </row>
    <row r="47" spans="1:17" s="3" customFormat="1" ht="15.75" customHeight="1" x14ac:dyDescent="0.25">
      <c r="A47" s="314"/>
      <c r="B47" s="315"/>
      <c r="C47" s="316"/>
      <c r="D47" s="317" t="s">
        <v>318</v>
      </c>
      <c r="E47" s="309"/>
      <c r="F47" s="309"/>
      <c r="G47" s="309"/>
      <c r="H47" s="309"/>
      <c r="I47" s="309"/>
      <c r="J47" s="159"/>
      <c r="K47" s="163"/>
      <c r="L47" s="163"/>
      <c r="M47" s="163"/>
      <c r="N47" s="163"/>
      <c r="O47" s="167"/>
      <c r="P47" s="163"/>
      <c r="Q47" s="310"/>
    </row>
    <row r="48" spans="1:17" s="3" customFormat="1" ht="16.5" customHeight="1" x14ac:dyDescent="0.25">
      <c r="A48" s="314"/>
      <c r="B48" s="315"/>
      <c r="C48" s="316"/>
      <c r="D48" s="317"/>
      <c r="E48" s="309"/>
      <c r="F48" s="309"/>
      <c r="G48" s="309"/>
      <c r="H48" s="309"/>
      <c r="I48" s="309"/>
      <c r="J48" s="159"/>
      <c r="K48" s="163"/>
      <c r="L48" s="163"/>
      <c r="M48" s="163"/>
      <c r="N48" s="163"/>
      <c r="O48" s="167"/>
      <c r="P48" s="163"/>
      <c r="Q48" s="310"/>
    </row>
    <row r="49" spans="1:47" ht="15.75" customHeight="1" x14ac:dyDescent="0.25">
      <c r="A49" s="314"/>
      <c r="B49" s="315"/>
      <c r="C49" s="316"/>
      <c r="D49" s="328" t="s">
        <v>298</v>
      </c>
      <c r="E49" s="701">
        <f>BusUnit</f>
        <v>10020</v>
      </c>
      <c r="F49" s="702"/>
      <c r="G49" s="702"/>
      <c r="H49" s="702"/>
      <c r="I49" s="703"/>
      <c r="J49" s="159"/>
      <c r="K49" s="159"/>
      <c r="L49" s="159"/>
      <c r="M49" s="159"/>
      <c r="N49" s="159"/>
      <c r="O49" s="167"/>
      <c r="P49" s="163"/>
      <c r="Q49" s="310"/>
      <c r="Z49" s="3"/>
      <c r="AA49" s="3"/>
      <c r="AB49" s="3"/>
      <c r="AC49" s="3"/>
      <c r="AD49" s="3"/>
      <c r="AE49" s="3"/>
      <c r="AF49" s="3"/>
      <c r="AG49" s="3"/>
      <c r="AH49" s="3"/>
      <c r="AI49" s="3"/>
      <c r="AJ49" s="3"/>
      <c r="AK49" s="3"/>
      <c r="AL49" s="3"/>
      <c r="AM49" s="3"/>
      <c r="AN49" s="3"/>
      <c r="AO49" s="3"/>
      <c r="AP49" s="3"/>
      <c r="AQ49" s="3"/>
      <c r="AR49" s="3"/>
      <c r="AS49" s="3"/>
      <c r="AT49" s="3"/>
      <c r="AU49" s="3"/>
    </row>
    <row r="50" spans="1:47" ht="15.75" customHeight="1" x14ac:dyDescent="0.25">
      <c r="A50" s="314"/>
      <c r="B50" s="315"/>
      <c r="C50" s="316"/>
      <c r="D50" s="328" t="s">
        <v>294</v>
      </c>
      <c r="E50" s="701" t="str">
        <f>SiteFund</f>
        <v>620 &amp; 07</v>
      </c>
      <c r="F50" s="702"/>
      <c r="G50" s="702"/>
      <c r="H50" s="702"/>
      <c r="I50" s="703"/>
      <c r="J50" s="159"/>
      <c r="K50" s="159"/>
      <c r="L50" s="159"/>
      <c r="M50" s="159"/>
      <c r="N50" s="159"/>
      <c r="O50" s="167"/>
      <c r="P50" s="163"/>
      <c r="Q50" s="310"/>
      <c r="Z50" s="3"/>
      <c r="AA50" s="3"/>
      <c r="AB50" s="3"/>
      <c r="AC50" s="3"/>
      <c r="AD50" s="3"/>
      <c r="AE50" s="3"/>
      <c r="AF50" s="3"/>
      <c r="AG50" s="3"/>
      <c r="AH50" s="3"/>
      <c r="AI50" s="3"/>
      <c r="AJ50" s="3"/>
      <c r="AK50" s="3"/>
      <c r="AL50" s="3"/>
      <c r="AM50" s="3"/>
      <c r="AN50" s="3"/>
      <c r="AO50" s="3"/>
      <c r="AP50" s="3"/>
      <c r="AQ50" s="3"/>
      <c r="AR50" s="3"/>
      <c r="AS50" s="3"/>
      <c r="AT50" s="3"/>
      <c r="AU50" s="3"/>
    </row>
    <row r="51" spans="1:47" ht="15.75" customHeight="1" x14ac:dyDescent="0.25">
      <c r="A51" s="314"/>
      <c r="B51" s="315"/>
      <c r="C51" s="316"/>
      <c r="D51" s="328" t="s">
        <v>299</v>
      </c>
      <c r="E51" s="701" t="str">
        <f>DeptID&amp;" "&amp;CCName2</f>
        <v xml:space="preserve"> </v>
      </c>
      <c r="F51" s="702"/>
      <c r="G51" s="702"/>
      <c r="H51" s="702"/>
      <c r="I51" s="703"/>
      <c r="J51" s="159"/>
      <c r="K51" s="159"/>
      <c r="L51" s="159"/>
      <c r="M51" s="159"/>
      <c r="N51" s="159"/>
      <c r="O51" s="171"/>
      <c r="P51" s="163"/>
      <c r="Q51" s="310"/>
      <c r="Z51" s="3"/>
      <c r="AA51" s="3"/>
      <c r="AB51" s="3"/>
      <c r="AC51" s="3"/>
      <c r="AD51" s="3"/>
      <c r="AE51" s="3"/>
      <c r="AF51" s="3"/>
      <c r="AG51" s="3"/>
      <c r="AH51" s="3"/>
      <c r="AI51" s="3"/>
      <c r="AJ51" s="3"/>
      <c r="AK51" s="3"/>
      <c r="AL51" s="3"/>
      <c r="AM51" s="3"/>
      <c r="AN51" s="3"/>
      <c r="AO51" s="3"/>
      <c r="AP51" s="3"/>
      <c r="AQ51" s="3"/>
      <c r="AR51" s="3"/>
      <c r="AS51" s="3"/>
      <c r="AT51" s="3"/>
      <c r="AU51" s="3"/>
    </row>
    <row r="52" spans="1:47" x14ac:dyDescent="0.25">
      <c r="A52" s="314"/>
      <c r="B52" s="315"/>
      <c r="C52" s="316"/>
      <c r="D52" s="328" t="s">
        <v>296</v>
      </c>
      <c r="E52" s="706" t="str">
        <f>IF('CC Setup Request Form'!H4="","",'CC Setup Request Form'!H4)</f>
        <v/>
      </c>
      <c r="F52" s="707"/>
      <c r="G52" s="707"/>
      <c r="H52" s="707"/>
      <c r="I52" s="708"/>
      <c r="J52" s="159"/>
      <c r="K52" s="159"/>
      <c r="L52" s="159"/>
      <c r="M52" s="159"/>
      <c r="N52" s="159"/>
      <c r="O52" s="171"/>
      <c r="P52" s="163"/>
      <c r="Q52" s="310"/>
      <c r="Z52" s="3"/>
      <c r="AA52" s="3"/>
      <c r="AB52" s="3"/>
      <c r="AC52" s="3"/>
      <c r="AD52" s="3"/>
      <c r="AE52" s="3"/>
      <c r="AF52" s="3"/>
      <c r="AG52" s="3"/>
      <c r="AH52" s="3"/>
      <c r="AI52" s="3"/>
      <c r="AJ52" s="3"/>
      <c r="AK52" s="3"/>
      <c r="AL52" s="3"/>
      <c r="AM52" s="3"/>
      <c r="AN52" s="3"/>
      <c r="AO52" s="3"/>
      <c r="AP52" s="3"/>
      <c r="AQ52" s="3"/>
      <c r="AR52" s="3"/>
      <c r="AS52" s="3"/>
      <c r="AT52" s="3"/>
      <c r="AU52" s="3"/>
    </row>
    <row r="53" spans="1:47" ht="15.75" customHeight="1" x14ac:dyDescent="0.25">
      <c r="A53" s="314"/>
      <c r="B53" s="315"/>
      <c r="C53" s="316"/>
      <c r="D53" s="309"/>
      <c r="E53" s="309"/>
      <c r="F53" s="309"/>
      <c r="G53" s="309"/>
      <c r="H53" s="309"/>
      <c r="I53" s="309"/>
      <c r="J53" s="309"/>
      <c r="K53" s="309"/>
      <c r="L53" s="309"/>
      <c r="M53" s="164"/>
      <c r="N53" s="164"/>
      <c r="O53" s="171"/>
      <c r="P53" s="163"/>
      <c r="Q53" s="310"/>
      <c r="W53" s="336"/>
      <c r="Z53" s="3"/>
      <c r="AA53" s="3"/>
      <c r="AB53" s="3"/>
      <c r="AC53" s="3"/>
      <c r="AD53" s="3"/>
      <c r="AE53" s="3"/>
      <c r="AF53" s="3"/>
      <c r="AG53" s="3"/>
      <c r="AH53" s="3"/>
      <c r="AI53" s="3"/>
      <c r="AJ53" s="3"/>
      <c r="AK53" s="3"/>
      <c r="AL53" s="3"/>
      <c r="AM53" s="3"/>
      <c r="AN53" s="3"/>
      <c r="AO53" s="3"/>
      <c r="AP53" s="3"/>
      <c r="AQ53" s="3"/>
      <c r="AR53" s="3"/>
      <c r="AS53" s="3"/>
      <c r="AT53" s="3"/>
      <c r="AU53" s="3"/>
    </row>
    <row r="54" spans="1:47" ht="18.75" customHeight="1" x14ac:dyDescent="0.25">
      <c r="A54" s="314"/>
      <c r="B54" s="315"/>
      <c r="C54" s="316"/>
      <c r="D54" s="309"/>
      <c r="E54" s="704" t="s">
        <v>254</v>
      </c>
      <c r="F54" s="705" t="s">
        <v>302</v>
      </c>
      <c r="G54" s="705"/>
      <c r="H54" s="705"/>
      <c r="I54" s="705" t="s">
        <v>304</v>
      </c>
      <c r="J54" s="705"/>
      <c r="K54" s="693" t="s">
        <v>321</v>
      </c>
      <c r="L54" s="693" t="s">
        <v>492</v>
      </c>
      <c r="M54" s="693" t="s">
        <v>322</v>
      </c>
      <c r="N54" s="309"/>
      <c r="O54" s="337"/>
      <c r="P54" s="163"/>
      <c r="Q54" s="310"/>
      <c r="Z54" s="3"/>
      <c r="AA54" s="3"/>
      <c r="AB54" s="3"/>
      <c r="AC54" s="3"/>
      <c r="AD54" s="3"/>
      <c r="AE54" s="3"/>
      <c r="AF54" s="3"/>
      <c r="AG54" s="3"/>
      <c r="AH54" s="3"/>
      <c r="AI54" s="3"/>
      <c r="AJ54" s="3"/>
      <c r="AK54" s="3"/>
      <c r="AL54" s="3"/>
      <c r="AM54" s="3"/>
      <c r="AN54" s="3"/>
      <c r="AO54" s="3"/>
      <c r="AP54" s="3"/>
      <c r="AQ54" s="3"/>
      <c r="AR54" s="3"/>
      <c r="AS54" s="3"/>
      <c r="AT54" s="3"/>
      <c r="AU54" s="3"/>
    </row>
    <row r="55" spans="1:47" ht="18.75" customHeight="1" x14ac:dyDescent="0.25">
      <c r="A55" s="314"/>
      <c r="B55" s="315"/>
      <c r="C55" s="316"/>
      <c r="D55" s="309"/>
      <c r="E55" s="704"/>
      <c r="F55" s="338" t="s">
        <v>319</v>
      </c>
      <c r="G55" s="704" t="s">
        <v>320</v>
      </c>
      <c r="H55" s="704"/>
      <c r="I55" s="338" t="s">
        <v>319</v>
      </c>
      <c r="J55" s="338" t="s">
        <v>320</v>
      </c>
      <c r="K55" s="694"/>
      <c r="L55" s="694"/>
      <c r="M55" s="694"/>
      <c r="N55" s="309"/>
      <c r="O55" s="337"/>
      <c r="P55" s="163"/>
      <c r="Q55" s="310"/>
      <c r="W55" s="336"/>
      <c r="Z55" s="3"/>
      <c r="AA55" s="3"/>
      <c r="AB55" s="3"/>
      <c r="AC55" s="3"/>
      <c r="AD55" s="3"/>
      <c r="AE55" s="3"/>
      <c r="AF55" s="3"/>
      <c r="AG55" s="3"/>
      <c r="AH55" s="3"/>
      <c r="AI55" s="3"/>
      <c r="AJ55" s="3"/>
      <c r="AK55" s="3"/>
      <c r="AL55" s="3"/>
      <c r="AM55" s="3"/>
      <c r="AN55" s="3"/>
      <c r="AO55" s="3"/>
      <c r="AP55" s="3"/>
      <c r="AQ55" s="3"/>
      <c r="AR55" s="3"/>
      <c r="AS55" s="3"/>
      <c r="AT55" s="3"/>
      <c r="AU55" s="3"/>
    </row>
    <row r="56" spans="1:47" x14ac:dyDescent="0.25">
      <c r="A56" s="314"/>
      <c r="B56" s="315"/>
      <c r="C56" s="316"/>
      <c r="D56" s="309"/>
      <c r="E56" s="339" t="s">
        <v>380</v>
      </c>
      <c r="F56" s="339"/>
      <c r="G56" s="695"/>
      <c r="H56" s="695"/>
      <c r="I56" s="339" t="s">
        <v>712</v>
      </c>
      <c r="J56" s="339" t="s">
        <v>712</v>
      </c>
      <c r="K56" s="340" t="str">
        <f>IF(Auth1Report=1,"Y","")</f>
        <v>Y</v>
      </c>
      <c r="L56" s="340" t="str">
        <f>IF(Auth1Spending=2,"Y",IF(Auth1Spending=3,"N",""))</f>
        <v>Y</v>
      </c>
      <c r="M56" s="340"/>
      <c r="N56" s="309"/>
      <c r="O56" s="337"/>
      <c r="P56" s="163"/>
      <c r="Q56" s="310"/>
      <c r="U56" s="336"/>
      <c r="W56" s="341"/>
      <c r="Z56" s="3"/>
      <c r="AA56" s="3"/>
      <c r="AB56" s="3"/>
      <c r="AC56" s="3"/>
      <c r="AD56" s="3"/>
      <c r="AE56" s="3"/>
      <c r="AF56" s="3"/>
      <c r="AG56" s="3"/>
      <c r="AH56" s="3"/>
      <c r="AI56" s="3"/>
      <c r="AJ56" s="3"/>
      <c r="AK56" s="3"/>
      <c r="AL56" s="3"/>
      <c r="AM56" s="3"/>
      <c r="AN56" s="3"/>
      <c r="AO56" s="3"/>
      <c r="AP56" s="3"/>
      <c r="AQ56" s="3"/>
      <c r="AR56" s="3"/>
      <c r="AS56" s="3"/>
      <c r="AT56" s="3"/>
      <c r="AU56" s="3"/>
    </row>
    <row r="57" spans="1:47" ht="15.75" customHeight="1" x14ac:dyDescent="0.25">
      <c r="A57" s="314"/>
      <c r="B57" s="315"/>
      <c r="C57" s="316"/>
      <c r="D57" s="309"/>
      <c r="E57" s="339" t="s">
        <v>381</v>
      </c>
      <c r="F57" s="339"/>
      <c r="G57" s="695"/>
      <c r="H57" s="695"/>
      <c r="I57" s="339" t="s">
        <v>712</v>
      </c>
      <c r="J57" s="339" t="s">
        <v>712</v>
      </c>
      <c r="K57" s="340" t="str">
        <f>IF(Auth2Report=2,"Y",IF(Auth2Report=3,"N",""))</f>
        <v/>
      </c>
      <c r="L57" s="340" t="str">
        <f>IF(Auth2Spending=2,"Y",IF(Auth1Spending=3,"N",""))</f>
        <v>Y</v>
      </c>
      <c r="M57" s="340"/>
      <c r="N57" s="309"/>
      <c r="O57" s="337"/>
      <c r="P57" s="163"/>
      <c r="Q57" s="310"/>
      <c r="W57" s="305"/>
      <c r="Z57" s="3"/>
      <c r="AA57" s="3"/>
      <c r="AB57" s="3"/>
      <c r="AC57" s="3"/>
      <c r="AD57" s="3"/>
      <c r="AE57" s="3"/>
      <c r="AF57" s="3"/>
      <c r="AG57" s="3"/>
      <c r="AH57" s="3"/>
      <c r="AI57" s="3"/>
      <c r="AJ57" s="3"/>
      <c r="AK57" s="3"/>
      <c r="AL57" s="3"/>
      <c r="AM57" s="3"/>
      <c r="AN57" s="3"/>
      <c r="AO57" s="3"/>
      <c r="AP57" s="3"/>
      <c r="AQ57" s="3"/>
      <c r="AR57" s="3"/>
      <c r="AS57" s="3"/>
      <c r="AT57" s="3"/>
      <c r="AU57" s="3"/>
    </row>
    <row r="58" spans="1:47" x14ac:dyDescent="0.25">
      <c r="A58" s="314"/>
      <c r="B58" s="315"/>
      <c r="C58" s="316"/>
      <c r="D58" s="309"/>
      <c r="E58" s="339" t="s">
        <v>382</v>
      </c>
      <c r="F58" s="339"/>
      <c r="G58" s="695"/>
      <c r="H58" s="695"/>
      <c r="I58" s="339" t="s">
        <v>712</v>
      </c>
      <c r="J58" s="339" t="s">
        <v>712</v>
      </c>
      <c r="K58" s="340" t="str">
        <f>IF(Auth3Report=2,"Y",IF(Auth3Report=3,"N",""))</f>
        <v/>
      </c>
      <c r="L58" s="340" t="str">
        <f>IF(Auth3Spending=2,"Y",IF(Auth3Spending=3,"N",""))</f>
        <v>Y</v>
      </c>
      <c r="M58" s="340"/>
      <c r="N58" s="309"/>
      <c r="O58" s="337"/>
      <c r="P58" s="163"/>
      <c r="Q58" s="310"/>
      <c r="W58" s="341"/>
      <c r="Y58" s="336"/>
      <c r="Z58" s="3"/>
      <c r="AA58" s="3"/>
      <c r="AB58" s="3"/>
      <c r="AC58" s="3"/>
      <c r="AD58" s="3"/>
      <c r="AE58" s="3"/>
      <c r="AF58" s="3"/>
      <c r="AG58" s="3"/>
      <c r="AH58" s="3"/>
      <c r="AI58" s="3"/>
      <c r="AJ58" s="3"/>
      <c r="AK58" s="3"/>
      <c r="AL58" s="3"/>
      <c r="AM58" s="3"/>
      <c r="AN58" s="3"/>
      <c r="AO58" s="3"/>
      <c r="AP58" s="3"/>
      <c r="AQ58" s="3"/>
      <c r="AR58" s="3"/>
      <c r="AS58" s="3"/>
      <c r="AT58" s="3"/>
      <c r="AU58" s="3"/>
    </row>
    <row r="59" spans="1:47" x14ac:dyDescent="0.25">
      <c r="A59" s="314"/>
      <c r="B59" s="315"/>
      <c r="C59" s="316"/>
      <c r="D59" s="309"/>
      <c r="E59" s="339" t="s">
        <v>383</v>
      </c>
      <c r="F59" s="339"/>
      <c r="G59" s="695"/>
      <c r="H59" s="695"/>
      <c r="I59" s="339" t="s">
        <v>712</v>
      </c>
      <c r="J59" s="339" t="s">
        <v>712</v>
      </c>
      <c r="K59" s="340" t="str">
        <f>IF(Auth4Report=2,"Y",IF(Auth4Report=3,"N",""))</f>
        <v/>
      </c>
      <c r="L59" s="340" t="str">
        <f>IF(Auth4Spending=2,"Y",IF(Auth4Spending=3,"N",""))</f>
        <v>Y</v>
      </c>
      <c r="M59" s="340"/>
      <c r="N59" s="309"/>
      <c r="O59" s="337"/>
      <c r="P59" s="163"/>
      <c r="Q59" s="310"/>
      <c r="Y59" s="342"/>
      <c r="Z59" s="3"/>
      <c r="AA59" s="3"/>
      <c r="AB59" s="3"/>
      <c r="AC59" s="3"/>
      <c r="AD59" s="3"/>
      <c r="AE59" s="3"/>
      <c r="AF59" s="3"/>
      <c r="AG59" s="3"/>
      <c r="AH59" s="3"/>
      <c r="AI59" s="3"/>
      <c r="AJ59" s="3"/>
      <c r="AK59" s="3"/>
      <c r="AL59" s="3"/>
      <c r="AM59" s="3"/>
      <c r="AN59" s="3"/>
      <c r="AO59" s="3"/>
      <c r="AP59" s="3"/>
      <c r="AQ59" s="3"/>
      <c r="AR59" s="3"/>
      <c r="AS59" s="3"/>
      <c r="AT59" s="3"/>
      <c r="AU59" s="3"/>
    </row>
    <row r="60" spans="1:47" x14ac:dyDescent="0.25">
      <c r="A60" s="314"/>
      <c r="B60" s="315"/>
      <c r="C60" s="316"/>
      <c r="D60" s="309"/>
      <c r="E60" s="339" t="s">
        <v>494</v>
      </c>
      <c r="F60" s="374"/>
      <c r="G60" s="700"/>
      <c r="H60" s="700"/>
      <c r="I60" s="374" t="s">
        <v>702</v>
      </c>
      <c r="J60" s="374" t="s">
        <v>703</v>
      </c>
      <c r="K60" s="375" t="s">
        <v>704</v>
      </c>
      <c r="L60" s="375" t="s">
        <v>705</v>
      </c>
      <c r="M60" s="375"/>
      <c r="N60" s="309"/>
      <c r="O60" s="337"/>
      <c r="P60" s="163"/>
      <c r="Q60" s="310"/>
      <c r="Y60" s="342"/>
      <c r="Z60" s="3"/>
      <c r="AA60" s="3"/>
      <c r="AB60" s="3"/>
      <c r="AC60" s="3"/>
      <c r="AD60" s="3"/>
      <c r="AE60" s="3"/>
      <c r="AF60" s="3"/>
      <c r="AG60" s="3"/>
      <c r="AH60" s="3"/>
      <c r="AI60" s="3"/>
      <c r="AJ60" s="3"/>
      <c r="AK60" s="3"/>
      <c r="AL60" s="3"/>
      <c r="AM60" s="3"/>
      <c r="AN60" s="3"/>
      <c r="AO60" s="3"/>
      <c r="AP60" s="3"/>
      <c r="AQ60" s="3"/>
      <c r="AR60" s="3"/>
      <c r="AS60" s="3"/>
      <c r="AT60" s="3"/>
      <c r="AU60" s="3"/>
    </row>
    <row r="61" spans="1:47" x14ac:dyDescent="0.25">
      <c r="A61" s="314"/>
      <c r="B61" s="315"/>
      <c r="C61" s="316"/>
      <c r="D61" s="309"/>
      <c r="E61" s="581" t="s">
        <v>489</v>
      </c>
      <c r="F61" s="582"/>
      <c r="G61" s="695"/>
      <c r="H61" s="695"/>
      <c r="I61" s="582"/>
      <c r="J61" s="582"/>
      <c r="K61" s="375"/>
      <c r="L61" s="343"/>
      <c r="M61" s="375"/>
      <c r="N61" s="309"/>
      <c r="O61" s="337"/>
      <c r="P61" s="163"/>
      <c r="Q61" s="310"/>
      <c r="Y61" s="342"/>
      <c r="Z61" s="3"/>
      <c r="AA61" s="3"/>
      <c r="AB61" s="3"/>
      <c r="AC61" s="3"/>
      <c r="AD61" s="3"/>
      <c r="AE61" s="3"/>
      <c r="AF61" s="3"/>
      <c r="AG61" s="3"/>
      <c r="AH61" s="3"/>
      <c r="AI61" s="3"/>
      <c r="AJ61" s="3"/>
      <c r="AK61" s="3"/>
      <c r="AL61" s="3"/>
      <c r="AM61" s="3"/>
      <c r="AN61" s="3"/>
      <c r="AO61" s="3"/>
      <c r="AP61" s="3"/>
      <c r="AQ61" s="3"/>
      <c r="AR61" s="3"/>
      <c r="AS61" s="3"/>
      <c r="AT61" s="3"/>
      <c r="AU61" s="3"/>
    </row>
    <row r="62" spans="1:47" x14ac:dyDescent="0.25">
      <c r="A62" s="314"/>
      <c r="B62" s="315"/>
      <c r="C62" s="316"/>
      <c r="D62" s="309"/>
      <c r="E62" s="339" t="s">
        <v>489</v>
      </c>
      <c r="F62" s="339"/>
      <c r="G62" s="695"/>
      <c r="H62" s="695"/>
      <c r="I62" s="339"/>
      <c r="J62" s="339"/>
      <c r="K62" s="340"/>
      <c r="L62" s="343"/>
      <c r="M62" s="340"/>
      <c r="N62" s="309"/>
      <c r="O62" s="337"/>
      <c r="P62" s="163"/>
      <c r="Q62" s="310"/>
      <c r="Y62" s="342"/>
      <c r="Z62" s="3"/>
      <c r="AA62" s="3"/>
      <c r="AB62" s="3"/>
      <c r="AC62" s="3"/>
      <c r="AD62" s="3"/>
      <c r="AE62" s="3"/>
      <c r="AF62" s="3"/>
      <c r="AG62" s="3"/>
      <c r="AH62" s="3"/>
      <c r="AI62" s="3"/>
      <c r="AJ62" s="3"/>
      <c r="AK62" s="3"/>
      <c r="AL62" s="3"/>
      <c r="AM62" s="3"/>
      <c r="AN62" s="3"/>
      <c r="AO62" s="3"/>
      <c r="AP62" s="3"/>
      <c r="AQ62" s="3"/>
      <c r="AR62" s="3"/>
      <c r="AS62" s="3"/>
      <c r="AT62" s="3"/>
      <c r="AU62" s="3"/>
    </row>
    <row r="63" spans="1:47" ht="10.5" customHeight="1" thickBot="1" x14ac:dyDescent="0.3">
      <c r="A63" s="314"/>
      <c r="B63" s="315"/>
      <c r="C63" s="319"/>
      <c r="D63" s="321"/>
      <c r="E63" s="321"/>
      <c r="F63" s="321"/>
      <c r="G63" s="321"/>
      <c r="H63" s="321"/>
      <c r="I63" s="321"/>
      <c r="J63" s="321"/>
      <c r="K63" s="321"/>
      <c r="L63" s="321"/>
      <c r="M63" s="160"/>
      <c r="N63" s="321"/>
      <c r="O63" s="344"/>
      <c r="P63" s="163"/>
      <c r="Q63" s="310"/>
      <c r="Y63" s="342"/>
      <c r="Z63" s="3"/>
      <c r="AA63" s="3"/>
      <c r="AB63" s="3"/>
      <c r="AC63" s="3"/>
      <c r="AD63" s="3"/>
      <c r="AE63" s="3"/>
      <c r="AF63" s="3"/>
      <c r="AG63" s="3"/>
      <c r="AH63" s="3"/>
      <c r="AI63" s="3"/>
      <c r="AJ63" s="3"/>
      <c r="AK63" s="3"/>
      <c r="AL63" s="3"/>
      <c r="AM63" s="3"/>
      <c r="AN63" s="3"/>
      <c r="AO63" s="3"/>
      <c r="AP63" s="3"/>
      <c r="AQ63" s="3"/>
      <c r="AR63" s="3"/>
      <c r="AS63" s="3"/>
      <c r="AT63" s="3"/>
      <c r="AU63" s="3"/>
    </row>
    <row r="64" spans="1:47" ht="8.25" customHeight="1" thickBot="1" x14ac:dyDescent="0.3">
      <c r="A64" s="314"/>
      <c r="B64" s="315"/>
      <c r="C64" s="315"/>
      <c r="D64" s="309"/>
      <c r="E64" s="309"/>
      <c r="F64" s="309"/>
      <c r="G64" s="309"/>
      <c r="H64" s="309"/>
      <c r="I64" s="309"/>
      <c r="J64" s="309"/>
      <c r="K64" s="309"/>
      <c r="L64" s="309"/>
      <c r="M64" s="164"/>
      <c r="N64" s="309"/>
      <c r="O64" s="309"/>
      <c r="P64" s="163"/>
      <c r="Q64" s="310"/>
      <c r="Z64" s="3"/>
      <c r="AA64" s="3"/>
      <c r="AB64" s="3"/>
      <c r="AC64" s="3"/>
      <c r="AD64" s="3"/>
      <c r="AE64" s="3"/>
      <c r="AF64" s="3"/>
      <c r="AG64" s="3"/>
      <c r="AH64" s="3"/>
      <c r="AI64" s="3"/>
      <c r="AJ64" s="3"/>
      <c r="AK64" s="3"/>
      <c r="AL64" s="3"/>
      <c r="AM64" s="3"/>
      <c r="AN64" s="3"/>
      <c r="AO64" s="3"/>
      <c r="AP64" s="3"/>
      <c r="AQ64" s="3"/>
      <c r="AR64" s="3"/>
      <c r="AS64" s="3"/>
      <c r="AT64" s="3"/>
      <c r="AU64" s="3"/>
    </row>
    <row r="65" spans="1:47" ht="6" customHeight="1" x14ac:dyDescent="0.25">
      <c r="A65" s="314"/>
      <c r="B65" s="315"/>
      <c r="C65" s="324"/>
      <c r="D65" s="326"/>
      <c r="E65" s="326"/>
      <c r="F65" s="326"/>
      <c r="G65" s="326"/>
      <c r="H65" s="326"/>
      <c r="I65" s="326"/>
      <c r="J65" s="326"/>
      <c r="K65" s="326"/>
      <c r="L65" s="326"/>
      <c r="M65" s="172"/>
      <c r="N65" s="326"/>
      <c r="O65" s="345"/>
      <c r="P65" s="163"/>
      <c r="Q65" s="310"/>
      <c r="Z65" s="3"/>
      <c r="AA65" s="3"/>
      <c r="AB65" s="3"/>
      <c r="AC65" s="3"/>
      <c r="AD65" s="3"/>
      <c r="AE65" s="3"/>
      <c r="AF65" s="3"/>
      <c r="AG65" s="3"/>
      <c r="AH65" s="3"/>
      <c r="AI65" s="3"/>
      <c r="AJ65" s="3"/>
      <c r="AK65" s="3"/>
      <c r="AL65" s="3"/>
      <c r="AM65" s="3"/>
      <c r="AN65" s="3"/>
      <c r="AO65" s="3"/>
      <c r="AP65" s="3"/>
      <c r="AQ65" s="3"/>
      <c r="AR65" s="3"/>
      <c r="AS65" s="3"/>
      <c r="AT65" s="3"/>
      <c r="AU65" s="3"/>
    </row>
    <row r="66" spans="1:47" x14ac:dyDescent="0.25">
      <c r="A66" s="314"/>
      <c r="B66" s="315"/>
      <c r="C66" s="316"/>
      <c r="D66" s="317" t="s">
        <v>323</v>
      </c>
      <c r="E66" s="309"/>
      <c r="F66" s="309"/>
      <c r="G66" s="309"/>
      <c r="H66" s="309"/>
      <c r="I66" s="309"/>
      <c r="J66" s="309"/>
      <c r="K66" s="309"/>
      <c r="L66" s="309"/>
      <c r="M66" s="164"/>
      <c r="N66" s="164"/>
      <c r="O66" s="171"/>
      <c r="P66" s="163"/>
      <c r="Q66" s="310"/>
      <c r="U66" s="336"/>
      <c r="Z66" s="3"/>
      <c r="AA66" s="3"/>
      <c r="AB66" s="3"/>
      <c r="AC66" s="3"/>
      <c r="AD66" s="3"/>
      <c r="AE66" s="3"/>
      <c r="AF66" s="3"/>
      <c r="AG66" s="3"/>
      <c r="AH66" s="3"/>
      <c r="AI66" s="3"/>
      <c r="AJ66" s="3"/>
      <c r="AK66" s="3"/>
      <c r="AL66" s="3"/>
      <c r="AM66" s="3"/>
      <c r="AN66" s="3"/>
      <c r="AO66" s="3"/>
      <c r="AP66" s="3"/>
      <c r="AQ66" s="3"/>
      <c r="AR66" s="3"/>
      <c r="AS66" s="3"/>
      <c r="AT66" s="3"/>
      <c r="AU66" s="3"/>
    </row>
    <row r="67" spans="1:47" ht="16.5" customHeight="1" x14ac:dyDescent="0.25">
      <c r="A67" s="314"/>
      <c r="B67" s="315"/>
      <c r="C67" s="316"/>
      <c r="D67" s="309"/>
      <c r="E67" s="309"/>
      <c r="F67" s="309"/>
      <c r="G67" s="309"/>
      <c r="H67" s="309"/>
      <c r="I67" s="309"/>
      <c r="J67" s="309"/>
      <c r="K67" s="309"/>
      <c r="L67" s="309"/>
      <c r="M67" s="164"/>
      <c r="N67" s="164"/>
      <c r="O67" s="171"/>
      <c r="P67" s="163"/>
      <c r="Q67" s="310"/>
      <c r="Z67" s="3"/>
      <c r="AA67" s="3"/>
      <c r="AB67" s="3"/>
      <c r="AC67" s="3"/>
      <c r="AD67" s="3"/>
      <c r="AE67" s="3"/>
      <c r="AF67" s="3"/>
      <c r="AG67" s="3"/>
      <c r="AH67" s="3"/>
      <c r="AI67" s="3"/>
      <c r="AJ67" s="3"/>
      <c r="AK67" s="3"/>
      <c r="AL67" s="3"/>
      <c r="AM67" s="3"/>
      <c r="AN67" s="3"/>
      <c r="AO67" s="3"/>
      <c r="AP67" s="3"/>
      <c r="AQ67" s="3"/>
      <c r="AR67" s="3"/>
      <c r="AS67" s="3"/>
      <c r="AT67" s="3"/>
      <c r="AU67" s="3"/>
    </row>
    <row r="68" spans="1:47" x14ac:dyDescent="0.25">
      <c r="A68" s="314"/>
      <c r="B68" s="315"/>
      <c r="C68" s="316"/>
      <c r="D68" s="329" t="s">
        <v>324</v>
      </c>
      <c r="E68" s="309"/>
      <c r="F68" s="309"/>
      <c r="G68" s="309"/>
      <c r="H68" s="309"/>
      <c r="I68" s="309"/>
      <c r="J68" s="309"/>
      <c r="K68" s="309"/>
      <c r="L68" s="309"/>
      <c r="M68" s="164"/>
      <c r="N68" s="164"/>
      <c r="O68" s="171"/>
      <c r="P68" s="163"/>
      <c r="Q68" s="310"/>
      <c r="U68" s="336"/>
      <c r="Z68" s="3"/>
      <c r="AA68" s="3"/>
      <c r="AB68" s="3"/>
      <c r="AC68" s="3"/>
      <c r="AD68" s="3"/>
      <c r="AE68" s="3"/>
      <c r="AF68" s="3"/>
      <c r="AG68" s="3"/>
      <c r="AH68" s="3"/>
      <c r="AI68" s="3"/>
      <c r="AJ68" s="3"/>
      <c r="AK68" s="3"/>
      <c r="AL68" s="3"/>
      <c r="AM68" s="3"/>
      <c r="AN68" s="3"/>
      <c r="AO68" s="3"/>
      <c r="AP68" s="3"/>
      <c r="AQ68" s="3"/>
      <c r="AR68" s="3"/>
      <c r="AS68" s="3"/>
      <c r="AT68" s="3"/>
      <c r="AU68" s="3"/>
    </row>
    <row r="69" spans="1:47" ht="6" customHeight="1" thickBot="1" x14ac:dyDescent="0.3">
      <c r="A69" s="314"/>
      <c r="B69" s="315"/>
      <c r="C69" s="319"/>
      <c r="D69" s="335"/>
      <c r="E69" s="321"/>
      <c r="F69" s="321"/>
      <c r="G69" s="321"/>
      <c r="H69" s="321"/>
      <c r="I69" s="321"/>
      <c r="J69" s="321"/>
      <c r="K69" s="321"/>
      <c r="L69" s="321"/>
      <c r="M69" s="160"/>
      <c r="N69" s="160"/>
      <c r="O69" s="173"/>
      <c r="P69" s="163"/>
      <c r="Q69" s="310"/>
      <c r="Z69" s="3"/>
      <c r="AA69" s="3"/>
      <c r="AB69" s="3"/>
      <c r="AC69" s="3"/>
      <c r="AD69" s="3"/>
      <c r="AE69" s="3"/>
      <c r="AF69" s="3"/>
      <c r="AG69" s="3"/>
      <c r="AH69" s="3"/>
      <c r="AI69" s="3"/>
      <c r="AJ69" s="3"/>
      <c r="AK69" s="3"/>
      <c r="AL69" s="3"/>
      <c r="AM69" s="3"/>
      <c r="AN69" s="3"/>
      <c r="AO69" s="3"/>
      <c r="AP69" s="3"/>
      <c r="AQ69" s="3"/>
      <c r="AR69" s="3"/>
      <c r="AS69" s="3"/>
      <c r="AT69" s="3"/>
      <c r="AU69" s="3"/>
    </row>
    <row r="70" spans="1:47" ht="8.25" customHeight="1" thickBot="1" x14ac:dyDescent="0.3">
      <c r="A70" s="314"/>
      <c r="B70" s="315"/>
      <c r="C70" s="315"/>
      <c r="D70" s="309"/>
      <c r="E70" s="309"/>
      <c r="F70" s="309"/>
      <c r="G70" s="309"/>
      <c r="H70" s="309"/>
      <c r="I70" s="309"/>
      <c r="J70" s="309"/>
      <c r="K70" s="309"/>
      <c r="L70" s="309"/>
      <c r="M70" s="164"/>
      <c r="N70" s="164"/>
      <c r="O70" s="164"/>
      <c r="P70" s="163"/>
      <c r="Q70" s="310"/>
      <c r="Z70" s="3"/>
      <c r="AA70" s="3"/>
      <c r="AB70" s="3"/>
      <c r="AC70" s="3"/>
      <c r="AD70" s="3"/>
      <c r="AE70" s="3"/>
      <c r="AF70" s="3"/>
      <c r="AG70" s="3"/>
      <c r="AH70" s="3"/>
      <c r="AI70" s="3"/>
      <c r="AJ70" s="3"/>
      <c r="AK70" s="3"/>
      <c r="AL70" s="3"/>
      <c r="AM70" s="3"/>
      <c r="AN70" s="3"/>
      <c r="AO70" s="3"/>
      <c r="AP70" s="3"/>
      <c r="AQ70" s="3"/>
      <c r="AR70" s="3"/>
      <c r="AS70" s="3"/>
      <c r="AT70" s="3"/>
      <c r="AU70" s="3"/>
    </row>
    <row r="71" spans="1:47" ht="6" customHeight="1" x14ac:dyDescent="0.25">
      <c r="A71" s="314"/>
      <c r="B71" s="315"/>
      <c r="C71" s="324"/>
      <c r="D71" s="326"/>
      <c r="E71" s="326"/>
      <c r="F71" s="326"/>
      <c r="G71" s="326"/>
      <c r="H71" s="326"/>
      <c r="I71" s="326"/>
      <c r="J71" s="326"/>
      <c r="K71" s="326"/>
      <c r="L71" s="326"/>
      <c r="M71" s="172"/>
      <c r="N71" s="172"/>
      <c r="O71" s="174"/>
      <c r="P71" s="163"/>
      <c r="Q71" s="310"/>
      <c r="Z71" s="3"/>
      <c r="AA71" s="3"/>
      <c r="AB71" s="3"/>
      <c r="AC71" s="3"/>
      <c r="AD71" s="3"/>
      <c r="AE71" s="3"/>
      <c r="AF71" s="3"/>
      <c r="AG71" s="3"/>
      <c r="AH71" s="3"/>
      <c r="AI71" s="3"/>
      <c r="AJ71" s="3"/>
      <c r="AK71" s="3"/>
      <c r="AL71" s="3"/>
      <c r="AM71" s="3"/>
      <c r="AN71" s="3"/>
      <c r="AO71" s="3"/>
      <c r="AP71" s="3"/>
      <c r="AQ71" s="3"/>
      <c r="AR71" s="3"/>
      <c r="AS71" s="3"/>
      <c r="AT71" s="3"/>
      <c r="AU71" s="3"/>
    </row>
    <row r="72" spans="1:47" x14ac:dyDescent="0.25">
      <c r="A72" s="314"/>
      <c r="B72" s="315"/>
      <c r="C72" s="316"/>
      <c r="D72" s="317" t="s">
        <v>325</v>
      </c>
      <c r="E72" s="309"/>
      <c r="F72" s="309"/>
      <c r="G72" s="309"/>
      <c r="H72" s="309"/>
      <c r="I72" s="309"/>
      <c r="J72" s="309"/>
      <c r="K72" s="309"/>
      <c r="L72" s="309"/>
      <c r="M72" s="164"/>
      <c r="N72" s="164"/>
      <c r="O72" s="171"/>
      <c r="P72" s="163"/>
      <c r="Q72" s="310"/>
      <c r="U72" s="336"/>
      <c r="Z72" s="3"/>
      <c r="AA72" s="3"/>
      <c r="AB72" s="3"/>
      <c r="AC72" s="3"/>
      <c r="AD72" s="3"/>
      <c r="AE72" s="3"/>
      <c r="AF72" s="3"/>
      <c r="AG72" s="3"/>
      <c r="AH72" s="3"/>
      <c r="AI72" s="3"/>
      <c r="AJ72" s="3"/>
      <c r="AK72" s="3"/>
      <c r="AL72" s="3"/>
      <c r="AM72" s="3"/>
      <c r="AN72" s="3"/>
      <c r="AO72" s="3"/>
      <c r="AP72" s="3"/>
      <c r="AQ72" s="3"/>
      <c r="AR72" s="3"/>
      <c r="AS72" s="3"/>
      <c r="AT72" s="3"/>
      <c r="AU72" s="3"/>
    </row>
    <row r="73" spans="1:47" ht="15.75" customHeight="1" x14ac:dyDescent="0.25">
      <c r="A73" s="314"/>
      <c r="B73" s="315"/>
      <c r="C73" s="316"/>
      <c r="D73" s="328" t="s">
        <v>327</v>
      </c>
      <c r="E73" s="309"/>
      <c r="F73" s="309"/>
      <c r="G73" s="309"/>
      <c r="H73" s="309"/>
      <c r="I73" s="309"/>
      <c r="J73" s="309"/>
      <c r="K73" s="309"/>
      <c r="L73" s="309"/>
      <c r="M73" s="164"/>
      <c r="N73" s="164"/>
      <c r="O73" s="171"/>
      <c r="P73" s="163"/>
      <c r="Q73" s="310"/>
      <c r="Z73" s="3"/>
      <c r="AA73" s="3"/>
      <c r="AB73" s="3"/>
      <c r="AC73" s="3"/>
      <c r="AD73" s="3"/>
      <c r="AE73" s="3"/>
      <c r="AF73" s="3"/>
      <c r="AG73" s="3"/>
      <c r="AH73" s="3"/>
      <c r="AI73" s="3"/>
      <c r="AJ73" s="3"/>
      <c r="AK73" s="3"/>
      <c r="AL73" s="3"/>
      <c r="AM73" s="3"/>
      <c r="AN73" s="3"/>
      <c r="AO73" s="3"/>
      <c r="AP73" s="3"/>
      <c r="AQ73" s="3"/>
      <c r="AR73" s="3"/>
      <c r="AS73" s="3"/>
      <c r="AT73" s="3"/>
      <c r="AU73" s="3"/>
    </row>
    <row r="74" spans="1:47" x14ac:dyDescent="0.25">
      <c r="A74" s="314"/>
      <c r="B74" s="315"/>
      <c r="C74" s="316"/>
      <c r="D74" s="328" t="s">
        <v>326</v>
      </c>
      <c r="E74" s="309"/>
      <c r="F74" s="309"/>
      <c r="G74" s="309"/>
      <c r="H74" s="309"/>
      <c r="I74" s="309"/>
      <c r="J74" s="309"/>
      <c r="K74" s="309"/>
      <c r="L74" s="309"/>
      <c r="M74" s="164"/>
      <c r="N74" s="164"/>
      <c r="O74" s="171"/>
      <c r="P74" s="163"/>
      <c r="Q74" s="310"/>
      <c r="Z74" s="3"/>
      <c r="AA74" s="3"/>
      <c r="AB74" s="3"/>
      <c r="AC74" s="3"/>
      <c r="AD74" s="3"/>
      <c r="AE74" s="3"/>
      <c r="AF74" s="3"/>
      <c r="AG74" s="3"/>
      <c r="AH74" s="3"/>
      <c r="AI74" s="3"/>
      <c r="AJ74" s="3"/>
      <c r="AK74" s="3"/>
      <c r="AL74" s="3"/>
      <c r="AM74" s="3"/>
      <c r="AN74" s="3"/>
      <c r="AO74" s="3"/>
      <c r="AP74" s="3"/>
      <c r="AQ74" s="3"/>
      <c r="AR74" s="3"/>
      <c r="AS74" s="3"/>
      <c r="AT74" s="3"/>
      <c r="AU74" s="3"/>
    </row>
    <row r="75" spans="1:47" ht="6" customHeight="1" x14ac:dyDescent="0.25">
      <c r="A75" s="314"/>
      <c r="B75" s="315"/>
      <c r="C75" s="316"/>
      <c r="D75" s="309"/>
      <c r="E75" s="309"/>
      <c r="F75" s="309"/>
      <c r="G75" s="309"/>
      <c r="H75" s="309"/>
      <c r="I75" s="309"/>
      <c r="J75" s="309"/>
      <c r="K75" s="309"/>
      <c r="L75" s="309"/>
      <c r="M75" s="164"/>
      <c r="N75" s="164"/>
      <c r="O75" s="171"/>
      <c r="P75" s="163"/>
      <c r="Q75" s="310"/>
      <c r="Z75" s="3"/>
      <c r="AA75" s="3"/>
      <c r="AB75" s="3"/>
      <c r="AC75" s="3"/>
      <c r="AD75" s="3"/>
      <c r="AE75" s="3"/>
      <c r="AF75" s="3"/>
      <c r="AG75" s="3"/>
      <c r="AH75" s="3"/>
      <c r="AI75" s="3"/>
      <c r="AJ75" s="3"/>
      <c r="AK75" s="3"/>
      <c r="AL75" s="3"/>
      <c r="AM75" s="3"/>
      <c r="AN75" s="3"/>
      <c r="AO75" s="3"/>
      <c r="AP75" s="3"/>
      <c r="AQ75" s="3"/>
      <c r="AR75" s="3"/>
      <c r="AS75" s="3"/>
      <c r="AT75" s="3"/>
      <c r="AU75" s="3"/>
    </row>
    <row r="76" spans="1:47" x14ac:dyDescent="0.25">
      <c r="A76" s="314"/>
      <c r="B76" s="315"/>
      <c r="C76" s="316"/>
      <c r="D76" s="476" t="s">
        <v>627</v>
      </c>
      <c r="E76" s="478">
        <f>BusUnit</f>
        <v>10020</v>
      </c>
      <c r="F76" s="346"/>
      <c r="G76" s="346"/>
      <c r="H76" s="346"/>
      <c r="I76" s="346"/>
      <c r="J76" s="346"/>
      <c r="K76" s="346"/>
      <c r="L76" s="346"/>
      <c r="M76" s="346"/>
      <c r="N76" s="347"/>
      <c r="O76" s="171"/>
      <c r="P76" s="163"/>
      <c r="Q76" s="310"/>
      <c r="Y76" s="342"/>
      <c r="Z76" s="3"/>
      <c r="AA76" s="3"/>
      <c r="AB76" s="3"/>
      <c r="AC76" s="3"/>
      <c r="AD76" s="3"/>
      <c r="AE76" s="3"/>
      <c r="AF76" s="3"/>
      <c r="AG76" s="3"/>
      <c r="AH76" s="3"/>
      <c r="AI76" s="3"/>
      <c r="AJ76" s="3"/>
      <c r="AK76" s="3"/>
      <c r="AL76" s="3"/>
      <c r="AM76" s="3"/>
      <c r="AN76" s="3"/>
      <c r="AO76" s="3"/>
      <c r="AP76" s="3"/>
      <c r="AQ76" s="3"/>
      <c r="AR76" s="3"/>
      <c r="AS76" s="3"/>
      <c r="AT76" s="3"/>
      <c r="AU76" s="3"/>
    </row>
    <row r="77" spans="1:47" x14ac:dyDescent="0.25">
      <c r="A77" s="314"/>
      <c r="B77" s="315"/>
      <c r="C77" s="316"/>
      <c r="D77" s="475" t="s">
        <v>294</v>
      </c>
      <c r="E77" s="583" t="str">
        <f>SiteFund</f>
        <v>620 &amp; 07</v>
      </c>
      <c r="F77" s="349"/>
      <c r="G77" s="349"/>
      <c r="H77" s="349"/>
      <c r="I77" s="349"/>
      <c r="J77" s="349"/>
      <c r="K77" s="349"/>
      <c r="L77" s="349"/>
      <c r="M77" s="349"/>
      <c r="N77" s="350"/>
      <c r="O77" s="171"/>
      <c r="P77" s="163"/>
      <c r="Q77" s="310"/>
      <c r="Y77" s="342"/>
      <c r="Z77" s="3"/>
      <c r="AA77" s="3"/>
      <c r="AB77" s="3"/>
      <c r="AC77" s="3"/>
      <c r="AD77" s="3"/>
      <c r="AE77" s="3"/>
      <c r="AF77" s="3"/>
      <c r="AG77" s="3"/>
      <c r="AH77" s="3"/>
      <c r="AI77" s="3"/>
      <c r="AJ77" s="3"/>
      <c r="AK77" s="3"/>
      <c r="AL77" s="3"/>
      <c r="AM77" s="3"/>
      <c r="AN77" s="3"/>
      <c r="AO77" s="3"/>
      <c r="AP77" s="3"/>
      <c r="AQ77" s="3"/>
      <c r="AR77" s="3"/>
      <c r="AS77" s="3"/>
      <c r="AT77" s="3"/>
      <c r="AU77" s="3"/>
    </row>
    <row r="78" spans="1:47" x14ac:dyDescent="0.25">
      <c r="A78" s="314"/>
      <c r="B78" s="315"/>
      <c r="C78" s="316"/>
      <c r="D78" s="475" t="s">
        <v>299</v>
      </c>
      <c r="E78" s="583" t="str">
        <f>DeptID&amp;" "&amp;CCName2</f>
        <v xml:space="preserve"> </v>
      </c>
      <c r="F78" s="349"/>
      <c r="G78" s="349"/>
      <c r="H78" s="349"/>
      <c r="I78" s="349"/>
      <c r="J78" s="349"/>
      <c r="K78" s="349"/>
      <c r="L78" s="349"/>
      <c r="M78" s="349"/>
      <c r="N78" s="350"/>
      <c r="O78" s="171"/>
      <c r="P78" s="163"/>
      <c r="Q78" s="310"/>
      <c r="Y78" s="342"/>
      <c r="Z78" s="3"/>
      <c r="AA78" s="3"/>
      <c r="AB78" s="3"/>
      <c r="AC78" s="3"/>
      <c r="AD78" s="3"/>
      <c r="AE78" s="3"/>
      <c r="AF78" s="3"/>
      <c r="AG78" s="3"/>
      <c r="AH78" s="3"/>
      <c r="AI78" s="3"/>
      <c r="AJ78" s="3"/>
      <c r="AK78" s="3"/>
      <c r="AL78" s="3"/>
      <c r="AM78" s="3"/>
      <c r="AN78" s="3"/>
      <c r="AO78" s="3"/>
      <c r="AP78" s="3"/>
      <c r="AQ78" s="3"/>
      <c r="AR78" s="3"/>
      <c r="AS78" s="3"/>
      <c r="AT78" s="3"/>
      <c r="AU78" s="3"/>
    </row>
    <row r="79" spans="1:47" x14ac:dyDescent="0.25">
      <c r="A79" s="314"/>
      <c r="B79" s="315"/>
      <c r="C79" s="316"/>
      <c r="D79" s="472"/>
      <c r="E79" s="473"/>
      <c r="G79" s="349"/>
      <c r="H79" s="349"/>
      <c r="I79" s="349"/>
      <c r="J79" s="349"/>
      <c r="K79" s="349"/>
      <c r="L79" s="349"/>
      <c r="M79" s="349"/>
      <c r="N79" s="350"/>
      <c r="O79" s="171"/>
      <c r="P79" s="163"/>
      <c r="Q79" s="310"/>
      <c r="Y79" s="342"/>
      <c r="Z79" s="3"/>
      <c r="AA79" s="3"/>
      <c r="AB79" s="3"/>
      <c r="AC79" s="3"/>
      <c r="AD79" s="3"/>
      <c r="AE79" s="3"/>
      <c r="AF79" s="3"/>
      <c r="AG79" s="3"/>
      <c r="AH79" s="3"/>
      <c r="AI79" s="3"/>
      <c r="AJ79" s="3"/>
      <c r="AK79" s="3"/>
      <c r="AL79" s="3"/>
      <c r="AM79" s="3"/>
      <c r="AN79" s="3"/>
      <c r="AO79" s="3"/>
      <c r="AP79" s="3"/>
      <c r="AQ79" s="3"/>
      <c r="AR79" s="3"/>
      <c r="AS79" s="3"/>
      <c r="AT79" s="3"/>
      <c r="AU79" s="3"/>
    </row>
    <row r="80" spans="1:47" x14ac:dyDescent="0.25">
      <c r="A80" s="314"/>
      <c r="B80" s="315"/>
      <c r="C80" s="316"/>
      <c r="D80" s="475" t="s">
        <v>143</v>
      </c>
      <c r="E80" s="473"/>
      <c r="G80" s="349"/>
      <c r="H80" s="349"/>
      <c r="I80" s="349"/>
      <c r="J80" s="349"/>
      <c r="K80" s="349"/>
      <c r="L80" s="349"/>
      <c r="M80" s="349"/>
      <c r="N80" s="350"/>
      <c r="O80" s="171"/>
      <c r="P80" s="163"/>
      <c r="Q80" s="310"/>
      <c r="Y80" s="342"/>
      <c r="Z80" s="3"/>
      <c r="AA80" s="3"/>
      <c r="AB80" s="3"/>
      <c r="AC80" s="3"/>
      <c r="AD80" s="3"/>
      <c r="AE80" s="3"/>
      <c r="AF80" s="3"/>
      <c r="AG80" s="3"/>
      <c r="AH80" s="3"/>
      <c r="AI80" s="3"/>
      <c r="AJ80" s="3"/>
      <c r="AK80" s="3"/>
      <c r="AL80" s="3"/>
      <c r="AM80" s="3"/>
      <c r="AN80" s="3"/>
      <c r="AO80" s="3"/>
      <c r="AP80" s="3"/>
      <c r="AQ80" s="3"/>
      <c r="AR80" s="3"/>
      <c r="AS80" s="3"/>
      <c r="AT80" s="3"/>
      <c r="AU80" s="3"/>
    </row>
    <row r="81" spans="1:47" x14ac:dyDescent="0.25">
      <c r="A81" s="314"/>
      <c r="B81" s="315"/>
      <c r="C81" s="316"/>
      <c r="D81" s="475" t="s">
        <v>718</v>
      </c>
      <c r="E81" s="473"/>
      <c r="G81" s="349"/>
      <c r="H81" s="349"/>
      <c r="I81" s="349"/>
      <c r="J81" s="349"/>
      <c r="K81" s="349"/>
      <c r="L81" s="349"/>
      <c r="M81" s="349"/>
      <c r="N81" s="350"/>
      <c r="O81" s="171"/>
      <c r="P81" s="163"/>
      <c r="Q81" s="310"/>
      <c r="Y81" s="342"/>
      <c r="Z81" s="3"/>
      <c r="AA81" s="3"/>
      <c r="AB81" s="3"/>
      <c r="AC81" s="3"/>
      <c r="AD81" s="3"/>
      <c r="AE81" s="3"/>
      <c r="AF81" s="3"/>
      <c r="AG81" s="3"/>
      <c r="AH81" s="3"/>
      <c r="AI81" s="3"/>
      <c r="AJ81" s="3"/>
      <c r="AK81" s="3"/>
      <c r="AL81" s="3"/>
      <c r="AM81" s="3"/>
      <c r="AN81" s="3"/>
      <c r="AO81" s="3"/>
      <c r="AP81" s="3"/>
      <c r="AQ81" s="3"/>
      <c r="AR81" s="3"/>
      <c r="AS81" s="3"/>
      <c r="AT81" s="3"/>
      <c r="AU81" s="3"/>
    </row>
    <row r="82" spans="1:47" x14ac:dyDescent="0.25">
      <c r="A82" s="314"/>
      <c r="B82" s="315"/>
      <c r="C82" s="316"/>
      <c r="D82" s="475"/>
      <c r="E82" s="473"/>
      <c r="F82" s="349"/>
      <c r="G82" s="349"/>
      <c r="H82" s="349"/>
      <c r="I82" s="349"/>
      <c r="J82" s="349"/>
      <c r="K82" s="349"/>
      <c r="L82" s="349"/>
      <c r="M82" s="349"/>
      <c r="N82" s="350"/>
      <c r="O82" s="171"/>
      <c r="P82" s="163"/>
      <c r="Q82" s="310"/>
      <c r="Y82" s="342"/>
      <c r="Z82" s="3"/>
      <c r="AA82" s="3"/>
      <c r="AB82" s="3"/>
      <c r="AC82" s="3"/>
      <c r="AD82" s="3"/>
      <c r="AE82" s="3"/>
      <c r="AF82" s="3"/>
      <c r="AG82" s="3"/>
      <c r="AH82" s="3"/>
      <c r="AI82" s="3"/>
      <c r="AJ82" s="3"/>
      <c r="AK82" s="3"/>
      <c r="AL82" s="3"/>
      <c r="AM82" s="3"/>
      <c r="AN82" s="3"/>
      <c r="AO82" s="3"/>
      <c r="AP82" s="3"/>
      <c r="AQ82" s="3"/>
      <c r="AR82" s="3"/>
      <c r="AS82" s="3"/>
      <c r="AT82" s="3"/>
      <c r="AU82" s="3"/>
    </row>
    <row r="83" spans="1:47" ht="15.75" customHeight="1" x14ac:dyDescent="0.25">
      <c r="A83" s="314"/>
      <c r="B83" s="315"/>
      <c r="C83" s="316"/>
      <c r="D83" s="472"/>
      <c r="E83" s="473"/>
      <c r="F83" s="349"/>
      <c r="G83" s="349"/>
      <c r="H83" s="349"/>
      <c r="I83" s="349"/>
      <c r="J83" s="349"/>
      <c r="K83" s="349"/>
      <c r="L83" s="349"/>
      <c r="M83" s="349"/>
      <c r="N83" s="350"/>
      <c r="O83" s="171"/>
      <c r="P83" s="163"/>
      <c r="Q83" s="310"/>
      <c r="Y83" s="342"/>
      <c r="Z83" s="3"/>
      <c r="AA83" s="3"/>
      <c r="AB83" s="3"/>
      <c r="AC83" s="3"/>
      <c r="AD83" s="3"/>
      <c r="AE83" s="3"/>
      <c r="AF83" s="3"/>
      <c r="AG83" s="3"/>
      <c r="AH83" s="3"/>
      <c r="AI83" s="3"/>
      <c r="AJ83" s="3"/>
      <c r="AK83" s="3"/>
      <c r="AL83" s="3"/>
      <c r="AM83" s="3"/>
      <c r="AN83" s="3"/>
      <c r="AO83" s="3"/>
      <c r="AP83" s="3"/>
      <c r="AQ83" s="3"/>
      <c r="AR83" s="3"/>
      <c r="AS83" s="3"/>
      <c r="AT83" s="3"/>
      <c r="AU83" s="3"/>
    </row>
    <row r="84" spans="1:47" x14ac:dyDescent="0.25">
      <c r="A84" s="314"/>
      <c r="B84" s="315"/>
      <c r="C84" s="316"/>
      <c r="D84" s="475" t="s">
        <v>557</v>
      </c>
      <c r="E84" s="471"/>
      <c r="F84" s="349"/>
      <c r="G84" s="349"/>
      <c r="H84" s="349"/>
      <c r="I84" s="349"/>
      <c r="J84" s="349"/>
      <c r="K84" s="349"/>
      <c r="L84" s="349"/>
      <c r="M84" s="349"/>
      <c r="N84" s="350"/>
      <c r="O84" s="171"/>
      <c r="P84" s="163"/>
      <c r="Q84" s="310"/>
      <c r="Y84" s="342"/>
      <c r="Z84" s="3"/>
      <c r="AA84" s="3"/>
      <c r="AB84" s="3"/>
      <c r="AC84" s="3"/>
      <c r="AD84" s="3"/>
      <c r="AE84" s="3"/>
      <c r="AF84" s="3"/>
      <c r="AG84" s="3"/>
      <c r="AH84" s="3"/>
      <c r="AI84" s="3"/>
      <c r="AJ84" s="3"/>
      <c r="AK84" s="3"/>
      <c r="AL84" s="3"/>
      <c r="AM84" s="3"/>
      <c r="AN84" s="3"/>
      <c r="AO84" s="3"/>
      <c r="AP84" s="3"/>
      <c r="AQ84" s="3"/>
      <c r="AR84" s="3"/>
      <c r="AS84" s="3"/>
      <c r="AT84" s="3"/>
      <c r="AU84" s="3"/>
    </row>
    <row r="85" spans="1:47" x14ac:dyDescent="0.25">
      <c r="A85" s="314"/>
      <c r="B85" s="315"/>
      <c r="C85" s="316"/>
      <c r="D85" s="567" t="str">
        <f>FirstName1&amp;" "&amp;LastName1</f>
        <v xml:space="preserve"> </v>
      </c>
      <c r="E85" s="566" t="str">
        <f>IF('CC Setup Request Form'!H57="","",'CC Setup Request Form'!H57)</f>
        <v/>
      </c>
      <c r="F85" s="349"/>
      <c r="G85" s="349"/>
      <c r="H85" s="349"/>
      <c r="I85" s="349"/>
      <c r="J85" s="349"/>
      <c r="K85" s="349"/>
      <c r="L85" s="349"/>
      <c r="M85" s="349"/>
      <c r="N85" s="350"/>
      <c r="O85" s="171"/>
      <c r="P85" s="163"/>
      <c r="Q85" s="310"/>
      <c r="Y85" s="342"/>
      <c r="Z85" s="3"/>
      <c r="AA85" s="3"/>
      <c r="AB85" s="3"/>
      <c r="AC85" s="3"/>
      <c r="AD85" s="3"/>
      <c r="AE85" s="3"/>
      <c r="AF85" s="3"/>
      <c r="AG85" s="3"/>
      <c r="AH85" s="3"/>
      <c r="AI85" s="3"/>
      <c r="AJ85" s="3"/>
      <c r="AK85" s="3"/>
      <c r="AL85" s="3"/>
      <c r="AM85" s="3"/>
      <c r="AN85" s="3"/>
      <c r="AO85" s="3"/>
      <c r="AP85" s="3"/>
      <c r="AQ85" s="3"/>
      <c r="AR85" s="3"/>
      <c r="AS85" s="3"/>
      <c r="AT85" s="3"/>
      <c r="AU85" s="3"/>
    </row>
    <row r="86" spans="1:47" x14ac:dyDescent="0.25">
      <c r="A86" s="314"/>
      <c r="B86" s="315"/>
      <c r="C86" s="316"/>
      <c r="D86" s="568" t="str">
        <f>IF('CC Setup Request Form'!H40=0,"",'CC Setup Request Form'!H40)</f>
        <v/>
      </c>
      <c r="E86" s="566" t="str">
        <f>IF('CC Setup Request Form'!H42=0,"", 'CC Setup Request Form'!H42)</f>
        <v/>
      </c>
      <c r="F86" s="349"/>
      <c r="G86" s="349"/>
      <c r="H86" s="349"/>
      <c r="I86" s="349"/>
      <c r="J86" s="349"/>
      <c r="K86" s="349"/>
      <c r="L86" s="349"/>
      <c r="M86" s="349"/>
      <c r="N86" s="350"/>
      <c r="O86" s="171"/>
      <c r="P86" s="163"/>
      <c r="Q86" s="310"/>
      <c r="Y86" s="342"/>
      <c r="Z86" s="3"/>
      <c r="AA86" s="3"/>
      <c r="AB86" s="3"/>
      <c r="AC86" s="3"/>
      <c r="AD86" s="3"/>
      <c r="AE86" s="3"/>
      <c r="AF86" s="3"/>
      <c r="AG86" s="3"/>
      <c r="AH86" s="3"/>
      <c r="AI86" s="3"/>
      <c r="AJ86" s="3"/>
      <c r="AK86" s="3"/>
      <c r="AL86" s="3"/>
      <c r="AM86" s="3"/>
      <c r="AN86" s="3"/>
      <c r="AO86" s="3"/>
      <c r="AP86" s="3"/>
      <c r="AQ86" s="3"/>
      <c r="AR86" s="3"/>
      <c r="AS86" s="3"/>
      <c r="AT86" s="3"/>
      <c r="AU86" s="3"/>
    </row>
    <row r="87" spans="1:47" x14ac:dyDescent="0.25">
      <c r="A87" s="314"/>
      <c r="B87" s="315"/>
      <c r="C87" s="316"/>
      <c r="D87" s="348"/>
      <c r="F87" s="349"/>
      <c r="G87" s="349"/>
      <c r="H87" s="349"/>
      <c r="I87" s="349"/>
      <c r="J87" s="349"/>
      <c r="K87" s="349"/>
      <c r="L87" s="349"/>
      <c r="M87" s="349"/>
      <c r="N87" s="350"/>
      <c r="O87" s="171"/>
      <c r="P87" s="163"/>
      <c r="Q87" s="310"/>
      <c r="Y87" s="342"/>
      <c r="Z87" s="3"/>
      <c r="AA87" s="3"/>
      <c r="AB87" s="3"/>
      <c r="AC87" s="3"/>
      <c r="AD87" s="3"/>
      <c r="AE87" s="3"/>
      <c r="AF87" s="3"/>
      <c r="AG87" s="3"/>
      <c r="AH87" s="3"/>
      <c r="AI87" s="3"/>
      <c r="AJ87" s="3"/>
      <c r="AK87" s="3"/>
      <c r="AL87" s="3"/>
      <c r="AM87" s="3"/>
      <c r="AN87" s="3"/>
      <c r="AO87" s="3"/>
      <c r="AP87" s="3"/>
      <c r="AQ87" s="3"/>
      <c r="AR87" s="3"/>
      <c r="AS87" s="3"/>
      <c r="AT87" s="3"/>
      <c r="AU87" s="3"/>
    </row>
    <row r="88" spans="1:47" x14ac:dyDescent="0.25">
      <c r="A88" s="314"/>
      <c r="B88" s="315"/>
      <c r="C88" s="316"/>
      <c r="D88" s="348"/>
      <c r="E88" s="474"/>
      <c r="F88" s="349"/>
      <c r="G88" s="349"/>
      <c r="H88" s="349"/>
      <c r="I88" s="349"/>
      <c r="J88" s="349"/>
      <c r="K88" s="349"/>
      <c r="L88" s="349"/>
      <c r="M88" s="349"/>
      <c r="N88" s="350"/>
      <c r="O88" s="171"/>
      <c r="P88" s="163"/>
      <c r="Q88" s="310"/>
      <c r="Z88" s="3"/>
      <c r="AA88" s="3"/>
      <c r="AB88" s="3"/>
      <c r="AC88" s="3"/>
      <c r="AD88" s="3"/>
      <c r="AE88" s="3"/>
      <c r="AF88" s="3"/>
      <c r="AG88" s="3"/>
      <c r="AH88" s="3"/>
      <c r="AI88" s="3"/>
      <c r="AJ88" s="3"/>
      <c r="AK88" s="3"/>
      <c r="AL88" s="3"/>
      <c r="AM88" s="3"/>
      <c r="AN88" s="3"/>
      <c r="AO88" s="3"/>
      <c r="AP88" s="3"/>
      <c r="AQ88" s="3"/>
      <c r="AR88" s="3"/>
      <c r="AS88" s="3"/>
      <c r="AT88" s="3"/>
      <c r="AU88" s="3"/>
    </row>
    <row r="89" spans="1:47" x14ac:dyDescent="0.25">
      <c r="A89" s="314"/>
      <c r="B89" s="315"/>
      <c r="C89" s="316"/>
      <c r="D89" s="351"/>
      <c r="E89" s="352"/>
      <c r="F89" s="352"/>
      <c r="G89" s="352"/>
      <c r="H89" s="352"/>
      <c r="I89" s="352"/>
      <c r="J89" s="352"/>
      <c r="K89" s="352"/>
      <c r="L89" s="352"/>
      <c r="M89" s="352"/>
      <c r="N89" s="353"/>
      <c r="O89" s="171"/>
      <c r="P89" s="163"/>
      <c r="Q89" s="310"/>
      <c r="Z89" s="3"/>
      <c r="AA89" s="3"/>
      <c r="AB89" s="3"/>
      <c r="AC89" s="3"/>
      <c r="AD89" s="3"/>
      <c r="AE89" s="3"/>
      <c r="AF89" s="3"/>
      <c r="AG89" s="3"/>
      <c r="AH89" s="3"/>
      <c r="AI89" s="3"/>
      <c r="AJ89" s="3"/>
      <c r="AK89" s="3"/>
      <c r="AL89" s="3"/>
      <c r="AM89" s="3"/>
      <c r="AN89" s="3"/>
      <c r="AO89" s="3"/>
      <c r="AP89" s="3"/>
      <c r="AQ89" s="3"/>
      <c r="AR89" s="3"/>
      <c r="AS89" s="3"/>
      <c r="AT89" s="3"/>
      <c r="AU89" s="3"/>
    </row>
    <row r="90" spans="1:47" ht="6" customHeight="1" thickBot="1" x14ac:dyDescent="0.3">
      <c r="A90" s="314"/>
      <c r="B90" s="315"/>
      <c r="C90" s="319"/>
      <c r="D90" s="321"/>
      <c r="E90" s="321"/>
      <c r="F90" s="321"/>
      <c r="G90" s="321"/>
      <c r="H90" s="321"/>
      <c r="I90" s="321"/>
      <c r="J90" s="321"/>
      <c r="K90" s="321"/>
      <c r="L90" s="321"/>
      <c r="M90" s="321"/>
      <c r="N90" s="321"/>
      <c r="O90" s="173"/>
      <c r="P90" s="163"/>
      <c r="Q90" s="310"/>
      <c r="Z90" s="3"/>
      <c r="AA90" s="3"/>
      <c r="AB90" s="3"/>
      <c r="AC90" s="3"/>
      <c r="AD90" s="3"/>
      <c r="AE90" s="3"/>
      <c r="AF90" s="3"/>
      <c r="AG90" s="3"/>
      <c r="AH90" s="3"/>
      <c r="AI90" s="3"/>
      <c r="AJ90" s="3"/>
      <c r="AK90" s="3"/>
      <c r="AL90" s="3"/>
      <c r="AM90" s="3"/>
      <c r="AN90" s="3"/>
      <c r="AO90" s="3"/>
      <c r="AP90" s="3"/>
      <c r="AQ90" s="3"/>
      <c r="AR90" s="3"/>
      <c r="AS90" s="3"/>
      <c r="AT90" s="3"/>
      <c r="AU90" s="3"/>
    </row>
    <row r="91" spans="1:47" ht="8.25" customHeight="1" thickBot="1" x14ac:dyDescent="0.3">
      <c r="A91" s="314"/>
      <c r="B91" s="315"/>
      <c r="C91" s="315"/>
      <c r="D91" s="309"/>
      <c r="E91" s="309"/>
      <c r="F91" s="309"/>
      <c r="G91" s="309"/>
      <c r="H91" s="309"/>
      <c r="I91" s="309"/>
      <c r="J91" s="309"/>
      <c r="K91" s="309"/>
      <c r="L91" s="309"/>
      <c r="M91" s="309"/>
      <c r="N91" s="309"/>
      <c r="O91" s="164"/>
      <c r="P91" s="163"/>
      <c r="Q91" s="310"/>
      <c r="Z91" s="3"/>
      <c r="AA91" s="3"/>
      <c r="AB91" s="3"/>
      <c r="AC91" s="3"/>
      <c r="AD91" s="3"/>
      <c r="AE91" s="3"/>
      <c r="AF91" s="3"/>
      <c r="AG91" s="3"/>
      <c r="AH91" s="3"/>
      <c r="AI91" s="3"/>
      <c r="AJ91" s="3"/>
      <c r="AK91" s="3"/>
      <c r="AL91" s="3"/>
      <c r="AM91" s="3"/>
      <c r="AN91" s="3"/>
      <c r="AO91" s="3"/>
      <c r="AP91" s="3"/>
      <c r="AQ91" s="3"/>
      <c r="AR91" s="3"/>
      <c r="AS91" s="3"/>
      <c r="AT91" s="3"/>
      <c r="AU91" s="3"/>
    </row>
    <row r="92" spans="1:47" ht="6" customHeight="1" x14ac:dyDescent="0.25">
      <c r="A92" s="314"/>
      <c r="B92" s="315"/>
      <c r="C92" s="324"/>
      <c r="D92" s="326"/>
      <c r="E92" s="326"/>
      <c r="F92" s="326"/>
      <c r="G92" s="326"/>
      <c r="H92" s="326"/>
      <c r="I92" s="326"/>
      <c r="J92" s="326"/>
      <c r="K92" s="326"/>
      <c r="L92" s="326"/>
      <c r="M92" s="326"/>
      <c r="N92" s="326"/>
      <c r="O92" s="174"/>
      <c r="P92" s="163"/>
      <c r="Q92" s="310"/>
      <c r="Z92" s="3"/>
      <c r="AA92" s="3"/>
      <c r="AB92" s="3"/>
      <c r="AC92" s="3"/>
      <c r="AD92" s="3"/>
      <c r="AE92" s="3"/>
      <c r="AF92" s="3"/>
      <c r="AG92" s="3"/>
      <c r="AH92" s="3"/>
      <c r="AI92" s="3"/>
      <c r="AJ92" s="3"/>
      <c r="AK92" s="3"/>
      <c r="AL92" s="3"/>
      <c r="AM92" s="3"/>
      <c r="AN92" s="3"/>
      <c r="AO92" s="3"/>
      <c r="AP92" s="3"/>
      <c r="AQ92" s="3"/>
      <c r="AR92" s="3"/>
      <c r="AS92" s="3"/>
      <c r="AT92" s="3"/>
      <c r="AU92" s="3"/>
    </row>
    <row r="93" spans="1:47" x14ac:dyDescent="0.25">
      <c r="A93" s="314"/>
      <c r="B93" s="315"/>
      <c r="C93" s="316"/>
      <c r="D93" s="317" t="s">
        <v>332</v>
      </c>
      <c r="E93" s="309"/>
      <c r="F93" s="309"/>
      <c r="G93" s="309"/>
      <c r="H93" s="309"/>
      <c r="I93" s="309"/>
      <c r="J93" s="309"/>
      <c r="K93" s="309"/>
      <c r="L93" s="309"/>
      <c r="M93" s="164"/>
      <c r="N93" s="164"/>
      <c r="O93" s="171"/>
      <c r="P93" s="163"/>
      <c r="Q93" s="310"/>
      <c r="Z93" s="3"/>
      <c r="AA93" s="3"/>
      <c r="AB93" s="3"/>
      <c r="AC93" s="3"/>
      <c r="AD93" s="3"/>
      <c r="AE93" s="3"/>
      <c r="AF93" s="3"/>
      <c r="AG93" s="3"/>
      <c r="AH93" s="3"/>
      <c r="AI93" s="3"/>
      <c r="AJ93" s="3"/>
      <c r="AK93" s="3"/>
      <c r="AL93" s="3"/>
      <c r="AM93" s="3"/>
      <c r="AN93" s="3"/>
      <c r="AO93" s="3"/>
      <c r="AP93" s="3"/>
      <c r="AQ93" s="3"/>
      <c r="AR93" s="3"/>
      <c r="AS93" s="3"/>
      <c r="AT93" s="3"/>
      <c r="AU93" s="3"/>
    </row>
    <row r="94" spans="1:47" x14ac:dyDescent="0.25">
      <c r="A94" s="314"/>
      <c r="B94" s="315"/>
      <c r="C94" s="316"/>
      <c r="D94" s="328" t="s">
        <v>295</v>
      </c>
      <c r="E94" s="681"/>
      <c r="F94" s="682"/>
      <c r="G94" s="683"/>
      <c r="H94" s="309"/>
      <c r="I94" s="159" t="s">
        <v>717</v>
      </c>
      <c r="J94" s="681"/>
      <c r="K94" s="682"/>
      <c r="L94" s="682"/>
      <c r="M94" s="683"/>
      <c r="N94" s="164"/>
      <c r="O94" s="171"/>
      <c r="P94" s="163"/>
      <c r="Q94" s="310"/>
      <c r="Z94" s="3"/>
      <c r="AA94" s="3"/>
      <c r="AB94" s="3"/>
      <c r="AC94" s="3"/>
      <c r="AD94" s="3"/>
      <c r="AE94" s="3"/>
      <c r="AF94" s="3"/>
      <c r="AG94" s="3"/>
      <c r="AH94" s="3"/>
      <c r="AI94" s="3"/>
      <c r="AJ94" s="3"/>
      <c r="AK94" s="3"/>
      <c r="AL94" s="3"/>
      <c r="AM94" s="3"/>
      <c r="AN94" s="3"/>
      <c r="AO94" s="3"/>
      <c r="AP94" s="3"/>
      <c r="AQ94" s="3"/>
      <c r="AR94" s="3"/>
      <c r="AS94" s="3"/>
      <c r="AT94" s="3"/>
      <c r="AU94" s="3"/>
    </row>
    <row r="95" spans="1:47" x14ac:dyDescent="0.25">
      <c r="A95" s="314"/>
      <c r="B95" s="315"/>
      <c r="C95" s="316"/>
      <c r="D95" s="328" t="s">
        <v>328</v>
      </c>
      <c r="E95" s="681" t="s">
        <v>481</v>
      </c>
      <c r="F95" s="682"/>
      <c r="G95" s="683"/>
      <c r="H95" s="309"/>
      <c r="I95" s="159" t="s">
        <v>330</v>
      </c>
      <c r="J95" s="681"/>
      <c r="K95" s="682"/>
      <c r="L95" s="682"/>
      <c r="M95" s="683"/>
      <c r="N95" s="164"/>
      <c r="O95" s="171"/>
      <c r="P95" s="163"/>
      <c r="Q95" s="310"/>
      <c r="Z95" s="3"/>
      <c r="AA95" s="3"/>
      <c r="AB95" s="3"/>
      <c r="AC95" s="3"/>
      <c r="AD95" s="3"/>
      <c r="AE95" s="3"/>
      <c r="AF95" s="3"/>
      <c r="AG95" s="3"/>
      <c r="AH95" s="3"/>
      <c r="AI95" s="3"/>
      <c r="AJ95" s="3"/>
      <c r="AK95" s="3"/>
      <c r="AL95" s="3"/>
      <c r="AM95" s="3"/>
      <c r="AN95" s="3"/>
      <c r="AO95" s="3"/>
      <c r="AP95" s="3"/>
      <c r="AQ95" s="3"/>
      <c r="AR95" s="3"/>
      <c r="AS95" s="3"/>
      <c r="AT95" s="3"/>
      <c r="AU95" s="3"/>
    </row>
    <row r="96" spans="1:47" x14ac:dyDescent="0.25">
      <c r="A96" s="314"/>
      <c r="B96" s="315"/>
      <c r="C96" s="316"/>
      <c r="D96" s="328" t="s">
        <v>329</v>
      </c>
      <c r="E96" s="699" t="str">
        <f>IF('CC Setup Request Form'!H4="","",'CC Setup Request Form'!H4)</f>
        <v/>
      </c>
      <c r="F96" s="682"/>
      <c r="G96" s="683"/>
      <c r="H96" s="309"/>
      <c r="I96" s="309"/>
      <c r="J96" s="309"/>
      <c r="K96" s="309"/>
      <c r="L96" s="309"/>
      <c r="M96" s="164"/>
      <c r="N96" s="164"/>
      <c r="O96" s="171"/>
      <c r="P96" s="163"/>
      <c r="Q96" s="310"/>
      <c r="Z96" s="3"/>
      <c r="AA96" s="3"/>
      <c r="AB96" s="3"/>
      <c r="AC96" s="3"/>
      <c r="AD96" s="3"/>
      <c r="AE96" s="3"/>
      <c r="AF96" s="3"/>
      <c r="AG96" s="3"/>
      <c r="AH96" s="3"/>
      <c r="AI96" s="3"/>
      <c r="AJ96" s="3"/>
      <c r="AK96" s="3"/>
      <c r="AL96" s="3"/>
      <c r="AM96" s="3"/>
      <c r="AN96" s="3"/>
      <c r="AO96" s="3"/>
      <c r="AP96" s="3"/>
      <c r="AQ96" s="3"/>
      <c r="AR96" s="3"/>
      <c r="AS96" s="3"/>
      <c r="AT96" s="3"/>
      <c r="AU96" s="3"/>
    </row>
    <row r="97" spans="1:47" ht="6" customHeight="1" thickBot="1" x14ac:dyDescent="0.3">
      <c r="A97" s="314"/>
      <c r="B97" s="315"/>
      <c r="C97" s="319"/>
      <c r="D97" s="321"/>
      <c r="E97" s="321"/>
      <c r="F97" s="321"/>
      <c r="G97" s="321"/>
      <c r="H97" s="321"/>
      <c r="I97" s="321"/>
      <c r="J97" s="321"/>
      <c r="K97" s="321"/>
      <c r="L97" s="321"/>
      <c r="M97" s="160"/>
      <c r="N97" s="160"/>
      <c r="O97" s="173"/>
      <c r="P97" s="163"/>
      <c r="Q97" s="310"/>
      <c r="Z97" s="3"/>
      <c r="AA97" s="3"/>
      <c r="AB97" s="3"/>
      <c r="AC97" s="3"/>
      <c r="AD97" s="3"/>
      <c r="AE97" s="3"/>
      <c r="AF97" s="3"/>
      <c r="AG97" s="3"/>
      <c r="AH97" s="3"/>
      <c r="AI97" s="3"/>
      <c r="AJ97" s="3"/>
      <c r="AK97" s="3"/>
      <c r="AL97" s="3"/>
      <c r="AM97" s="3"/>
      <c r="AN97" s="3"/>
      <c r="AO97" s="3"/>
      <c r="AP97" s="3"/>
      <c r="AQ97" s="3"/>
      <c r="AR97" s="3"/>
      <c r="AS97" s="3"/>
      <c r="AT97" s="3"/>
      <c r="AU97" s="3"/>
    </row>
    <row r="98" spans="1:47" ht="8.25" customHeight="1" thickBot="1" x14ac:dyDescent="0.3">
      <c r="A98" s="314"/>
      <c r="B98" s="315"/>
      <c r="C98" s="315"/>
      <c r="D98" s="309"/>
      <c r="E98" s="309"/>
      <c r="F98" s="309"/>
      <c r="G98" s="309"/>
      <c r="H98" s="309"/>
      <c r="I98" s="309"/>
      <c r="J98" s="309"/>
      <c r="K98" s="309"/>
      <c r="L98" s="309"/>
      <c r="M98" s="164"/>
      <c r="N98" s="164"/>
      <c r="O98" s="164"/>
      <c r="P98" s="163"/>
      <c r="Q98" s="310"/>
      <c r="Z98" s="3"/>
      <c r="AA98" s="3"/>
      <c r="AB98" s="3"/>
      <c r="AC98" s="3"/>
      <c r="AD98" s="3"/>
      <c r="AE98" s="3"/>
      <c r="AF98" s="3"/>
      <c r="AG98" s="3"/>
      <c r="AH98" s="3"/>
      <c r="AI98" s="3"/>
      <c r="AJ98" s="3"/>
      <c r="AK98" s="3"/>
      <c r="AL98" s="3"/>
      <c r="AM98" s="3"/>
      <c r="AN98" s="3"/>
      <c r="AO98" s="3"/>
      <c r="AP98" s="3"/>
      <c r="AQ98" s="3"/>
      <c r="AR98" s="3"/>
      <c r="AS98" s="3"/>
      <c r="AT98" s="3"/>
      <c r="AU98" s="3"/>
    </row>
    <row r="99" spans="1:47" ht="6" customHeight="1" x14ac:dyDescent="0.25">
      <c r="A99" s="314"/>
      <c r="B99" s="315"/>
      <c r="C99" s="324"/>
      <c r="D99" s="326"/>
      <c r="E99" s="326"/>
      <c r="F99" s="326"/>
      <c r="G99" s="326"/>
      <c r="H99" s="326"/>
      <c r="I99" s="326"/>
      <c r="J99" s="326"/>
      <c r="K99" s="326"/>
      <c r="L99" s="326"/>
      <c r="M99" s="172"/>
      <c r="N99" s="172"/>
      <c r="O99" s="174"/>
      <c r="P99" s="163"/>
      <c r="Q99" s="310"/>
      <c r="Z99" s="3"/>
      <c r="AA99" s="3"/>
      <c r="AB99" s="3"/>
      <c r="AC99" s="3"/>
      <c r="AD99" s="3"/>
      <c r="AE99" s="3"/>
      <c r="AF99" s="3"/>
      <c r="AG99" s="3"/>
      <c r="AH99" s="3"/>
      <c r="AI99" s="3"/>
      <c r="AJ99" s="3"/>
      <c r="AK99" s="3"/>
      <c r="AL99" s="3"/>
      <c r="AM99" s="3"/>
      <c r="AN99" s="3"/>
      <c r="AO99" s="3"/>
      <c r="AP99" s="3"/>
      <c r="AQ99" s="3"/>
      <c r="AR99" s="3"/>
      <c r="AS99" s="3"/>
      <c r="AT99" s="3"/>
      <c r="AU99" s="3"/>
    </row>
    <row r="100" spans="1:47" x14ac:dyDescent="0.25">
      <c r="A100" s="314"/>
      <c r="B100" s="315"/>
      <c r="C100" s="316"/>
      <c r="D100" s="317" t="s">
        <v>333</v>
      </c>
      <c r="E100" s="309"/>
      <c r="F100" s="309"/>
      <c r="G100" s="309"/>
      <c r="H100" s="309"/>
      <c r="I100" s="309"/>
      <c r="J100" s="309"/>
      <c r="K100" s="309"/>
      <c r="L100" s="309"/>
      <c r="M100" s="164"/>
      <c r="N100" s="164"/>
      <c r="O100" s="171"/>
      <c r="P100" s="163"/>
      <c r="Q100" s="310"/>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ht="15.75" customHeight="1" x14ac:dyDescent="0.25">
      <c r="A101" s="314"/>
      <c r="B101" s="315"/>
      <c r="C101" s="316"/>
      <c r="D101" s="309"/>
      <c r="E101" s="696" t="str">
        <f>'Signing Authority Form 4'!$D$64</f>
        <v>Neesha Ark, Manager, Finance &amp; Accounting Services, VCHRI</v>
      </c>
      <c r="F101" s="697"/>
      <c r="G101" s="697"/>
      <c r="H101" s="697"/>
      <c r="I101" s="698"/>
      <c r="J101" s="309"/>
      <c r="K101" s="309"/>
      <c r="L101" s="309"/>
      <c r="M101" s="309"/>
      <c r="N101" s="164"/>
      <c r="O101" s="171"/>
      <c r="P101" s="163"/>
      <c r="Q101" s="310"/>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ht="8.25" customHeight="1" x14ac:dyDescent="0.25">
      <c r="A102" s="314"/>
      <c r="B102" s="315"/>
      <c r="C102" s="316"/>
      <c r="D102" s="309"/>
      <c r="E102" s="309"/>
      <c r="F102" s="309"/>
      <c r="G102" s="309"/>
      <c r="H102" s="309"/>
      <c r="I102" s="309"/>
      <c r="J102" s="309"/>
      <c r="K102" s="309"/>
      <c r="L102" s="309"/>
      <c r="M102" s="309"/>
      <c r="N102" s="164"/>
      <c r="O102" s="171"/>
      <c r="P102" s="163"/>
      <c r="Q102" s="310"/>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ht="15.75" customHeight="1" x14ac:dyDescent="0.25">
      <c r="A103" s="314"/>
      <c r="B103" s="315"/>
      <c r="C103" s="316"/>
      <c r="D103" s="309"/>
      <c r="E103" s="557"/>
      <c r="F103" s="558"/>
      <c r="G103" s="558"/>
      <c r="H103" s="558"/>
      <c r="I103" s="559"/>
      <c r="J103" s="309"/>
      <c r="K103" s="309"/>
      <c r="L103" s="309"/>
      <c r="M103" s="309"/>
      <c r="N103" s="309"/>
      <c r="O103" s="171"/>
      <c r="P103" s="163"/>
      <c r="Q103" s="310"/>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ht="15.75" customHeight="1" x14ac:dyDescent="0.25">
      <c r="A104" s="314"/>
      <c r="B104" s="315"/>
      <c r="C104" s="316"/>
      <c r="D104" s="309"/>
      <c r="E104" s="560"/>
      <c r="F104" s="561"/>
      <c r="G104" s="561"/>
      <c r="H104" s="561"/>
      <c r="I104" s="562"/>
      <c r="J104" s="309"/>
      <c r="K104" s="309"/>
      <c r="L104" s="309"/>
      <c r="M104" s="309"/>
      <c r="N104" s="309"/>
      <c r="O104" s="171"/>
      <c r="P104" s="163"/>
      <c r="Q104" s="310"/>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ht="15.75" customHeight="1" x14ac:dyDescent="0.25">
      <c r="A105" s="314"/>
      <c r="B105" s="315"/>
      <c r="C105" s="316"/>
      <c r="D105" s="309"/>
      <c r="E105" s="560"/>
      <c r="F105" s="561"/>
      <c r="G105" s="561"/>
      <c r="H105" s="561"/>
      <c r="I105" s="562"/>
      <c r="J105" s="309"/>
      <c r="K105" s="309"/>
      <c r="L105" s="309"/>
      <c r="M105" s="309"/>
      <c r="N105" s="309"/>
      <c r="O105" s="171"/>
      <c r="P105" s="163"/>
      <c r="Q105" s="310"/>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ht="15.75" customHeight="1" x14ac:dyDescent="0.25">
      <c r="A106" s="314"/>
      <c r="B106" s="315"/>
      <c r="C106" s="316"/>
      <c r="D106" s="309"/>
      <c r="E106" s="563"/>
      <c r="F106" s="564"/>
      <c r="G106" s="564"/>
      <c r="H106" s="564"/>
      <c r="I106" s="565"/>
      <c r="J106" s="309"/>
      <c r="K106" s="309"/>
      <c r="L106" s="309"/>
      <c r="M106" s="309"/>
      <c r="N106" s="309"/>
      <c r="O106" s="171"/>
      <c r="P106" s="163"/>
      <c r="Q106" s="310"/>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ht="15.75" customHeight="1" x14ac:dyDescent="0.25">
      <c r="A107" s="314"/>
      <c r="B107" s="315"/>
      <c r="C107" s="316"/>
      <c r="D107" s="309"/>
      <c r="E107" s="354" t="s">
        <v>384</v>
      </c>
      <c r="F107" s="309"/>
      <c r="G107" s="309"/>
      <c r="H107" s="309"/>
      <c r="I107" s="309"/>
      <c r="J107" s="309"/>
      <c r="K107" s="309"/>
      <c r="L107" s="309"/>
      <c r="M107" s="309"/>
      <c r="N107" s="164"/>
      <c r="O107" s="171"/>
      <c r="P107" s="163"/>
      <c r="Q107" s="310"/>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ht="6" customHeight="1" thickBot="1" x14ac:dyDescent="0.3">
      <c r="A108" s="314"/>
      <c r="B108" s="315"/>
      <c r="C108" s="319"/>
      <c r="D108" s="321"/>
      <c r="E108" s="321"/>
      <c r="F108" s="321"/>
      <c r="G108" s="321"/>
      <c r="H108" s="321"/>
      <c r="I108" s="321"/>
      <c r="J108" s="321"/>
      <c r="K108" s="321"/>
      <c r="L108" s="321"/>
      <c r="M108" s="321"/>
      <c r="N108" s="321"/>
      <c r="O108" s="173"/>
      <c r="P108" s="163"/>
      <c r="Q108" s="310"/>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ht="8.25" customHeight="1" thickBot="1" x14ac:dyDescent="0.3">
      <c r="A109" s="314"/>
      <c r="B109" s="315"/>
      <c r="C109" s="315"/>
      <c r="D109" s="309"/>
      <c r="E109" s="309"/>
      <c r="F109" s="309"/>
      <c r="G109" s="309"/>
      <c r="H109" s="309"/>
      <c r="I109" s="309"/>
      <c r="J109" s="309"/>
      <c r="K109" s="309"/>
      <c r="L109" s="309"/>
      <c r="M109" s="309"/>
      <c r="N109" s="309"/>
      <c r="O109" s="164"/>
      <c r="P109" s="163"/>
      <c r="Q109" s="310"/>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ht="6" customHeight="1" x14ac:dyDescent="0.25">
      <c r="A110" s="314"/>
      <c r="B110" s="315"/>
      <c r="C110" s="324"/>
      <c r="D110" s="326"/>
      <c r="E110" s="326"/>
      <c r="F110" s="326"/>
      <c r="G110" s="326"/>
      <c r="H110" s="326"/>
      <c r="I110" s="326"/>
      <c r="J110" s="326"/>
      <c r="K110" s="326"/>
      <c r="L110" s="326"/>
      <c r="M110" s="326"/>
      <c r="N110" s="326"/>
      <c r="O110" s="174"/>
      <c r="P110" s="163"/>
      <c r="Q110" s="310"/>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x14ac:dyDescent="0.25">
      <c r="A111" s="314"/>
      <c r="B111" s="315"/>
      <c r="C111" s="316"/>
      <c r="D111" s="317" t="s">
        <v>331</v>
      </c>
      <c r="E111" s="309"/>
      <c r="F111" s="309"/>
      <c r="G111" s="309"/>
      <c r="H111" s="309"/>
      <c r="I111" s="309"/>
      <c r="J111" s="309"/>
      <c r="K111" s="309"/>
      <c r="L111" s="309"/>
      <c r="M111" s="164"/>
      <c r="N111" s="164"/>
      <c r="O111" s="171"/>
      <c r="P111" s="163"/>
      <c r="Q111" s="310"/>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x14ac:dyDescent="0.25">
      <c r="A112" s="314"/>
      <c r="B112" s="315"/>
      <c r="C112" s="316"/>
      <c r="D112" s="355" t="s">
        <v>334</v>
      </c>
      <c r="E112" s="309"/>
      <c r="F112" s="309"/>
      <c r="G112" s="309"/>
      <c r="H112" s="309"/>
      <c r="I112" s="317" t="s">
        <v>339</v>
      </c>
      <c r="J112" s="356"/>
      <c r="K112" s="356"/>
      <c r="L112" s="356"/>
      <c r="M112" s="356"/>
      <c r="N112" s="164"/>
      <c r="O112" s="171"/>
      <c r="P112" s="163"/>
      <c r="Q112" s="310"/>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row>
    <row r="113" spans="1:47" x14ac:dyDescent="0.25">
      <c r="A113" s="314"/>
      <c r="B113" s="315"/>
      <c r="C113" s="316"/>
      <c r="D113" s="357" t="s">
        <v>335</v>
      </c>
      <c r="E113" s="681"/>
      <c r="F113" s="682"/>
      <c r="G113" s="683"/>
      <c r="H113" s="309"/>
      <c r="I113" s="309"/>
      <c r="J113" s="690"/>
      <c r="K113" s="691"/>
      <c r="L113" s="691"/>
      <c r="M113" s="691"/>
      <c r="N113" s="692"/>
      <c r="O113" s="171"/>
      <c r="P113" s="163"/>
      <c r="Q113" s="310"/>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row>
    <row r="114" spans="1:47" x14ac:dyDescent="0.25">
      <c r="A114" s="314"/>
      <c r="B114" s="315"/>
      <c r="C114" s="316"/>
      <c r="D114" s="357" t="s">
        <v>336</v>
      </c>
      <c r="E114" s="681"/>
      <c r="F114" s="682"/>
      <c r="G114" s="683"/>
      <c r="H114" s="309"/>
      <c r="I114" s="309"/>
      <c r="J114" s="687"/>
      <c r="K114" s="688"/>
      <c r="L114" s="688"/>
      <c r="M114" s="688"/>
      <c r="N114" s="689"/>
      <c r="O114" s="171"/>
      <c r="P114" s="163"/>
      <c r="Q114" s="310"/>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row>
    <row r="115" spans="1:47" x14ac:dyDescent="0.25">
      <c r="A115" s="314"/>
      <c r="B115" s="315"/>
      <c r="C115" s="316"/>
      <c r="D115" s="357" t="s">
        <v>337</v>
      </c>
      <c r="E115" s="681"/>
      <c r="F115" s="682"/>
      <c r="G115" s="683"/>
      <c r="H115" s="309"/>
      <c r="I115" s="309"/>
      <c r="J115" s="687"/>
      <c r="K115" s="688"/>
      <c r="L115" s="688"/>
      <c r="M115" s="688"/>
      <c r="N115" s="689"/>
      <c r="O115" s="171"/>
      <c r="P115" s="163"/>
      <c r="Q115" s="310"/>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row>
    <row r="116" spans="1:47" ht="15.75" customHeight="1" x14ac:dyDescent="0.25">
      <c r="A116" s="314"/>
      <c r="B116" s="315"/>
      <c r="C116" s="316"/>
      <c r="D116" s="357" t="s">
        <v>338</v>
      </c>
      <c r="E116" s="681"/>
      <c r="F116" s="682"/>
      <c r="G116" s="683"/>
      <c r="H116" s="309"/>
      <c r="I116" s="309"/>
      <c r="J116" s="684"/>
      <c r="K116" s="685"/>
      <c r="L116" s="685"/>
      <c r="M116" s="685"/>
      <c r="N116" s="686"/>
      <c r="O116" s="171"/>
      <c r="P116" s="163"/>
      <c r="Q116" s="310"/>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ht="15.75" customHeight="1" x14ac:dyDescent="0.25">
      <c r="A117" s="314"/>
      <c r="B117" s="315"/>
      <c r="C117" s="316"/>
      <c r="D117" s="309"/>
      <c r="E117" s="309"/>
      <c r="F117" s="309"/>
      <c r="G117" s="309"/>
      <c r="H117" s="309"/>
      <c r="I117" s="309"/>
      <c r="J117" s="358"/>
      <c r="K117" s="358"/>
      <c r="L117" s="358"/>
      <c r="M117" s="358"/>
      <c r="N117" s="164"/>
      <c r="O117" s="171"/>
      <c r="P117" s="163"/>
      <c r="Q117" s="310"/>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row>
    <row r="118" spans="1:47" ht="15.75" customHeight="1" x14ac:dyDescent="0.25">
      <c r="A118" s="314"/>
      <c r="B118" s="315"/>
      <c r="C118" s="316"/>
      <c r="D118" s="355" t="s">
        <v>340</v>
      </c>
      <c r="E118" s="309"/>
      <c r="F118" s="309"/>
      <c r="G118" s="309"/>
      <c r="H118" s="309"/>
      <c r="I118" s="309"/>
      <c r="J118" s="309"/>
      <c r="K118" s="309"/>
      <c r="L118" s="309"/>
      <c r="M118" s="164"/>
      <c r="N118" s="164"/>
      <c r="O118" s="171"/>
      <c r="P118" s="163"/>
      <c r="Q118" s="310"/>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row>
    <row r="119" spans="1:47" ht="15.75" customHeight="1" x14ac:dyDescent="0.25">
      <c r="A119" s="314"/>
      <c r="B119" s="315"/>
      <c r="C119" s="316"/>
      <c r="D119" s="357" t="s">
        <v>341</v>
      </c>
      <c r="E119" s="309">
        <v>1</v>
      </c>
      <c r="F119" s="309"/>
      <c r="G119" s="309"/>
      <c r="H119" s="309"/>
      <c r="I119" s="159" t="s">
        <v>133</v>
      </c>
      <c r="J119" s="309">
        <v>1</v>
      </c>
      <c r="K119" s="309"/>
      <c r="L119" s="309"/>
      <c r="M119" s="164"/>
      <c r="N119" s="164"/>
      <c r="O119" s="171"/>
      <c r="P119" s="163"/>
      <c r="Q119" s="310"/>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ht="15.75" customHeight="1" x14ac:dyDescent="0.25">
      <c r="A120" s="314"/>
      <c r="B120" s="315"/>
      <c r="C120" s="316"/>
      <c r="D120" s="357" t="s">
        <v>342</v>
      </c>
      <c r="E120" s="309">
        <v>1</v>
      </c>
      <c r="F120" s="309"/>
      <c r="G120" s="309"/>
      <c r="H120" s="309"/>
      <c r="I120" s="159" t="s">
        <v>344</v>
      </c>
      <c r="J120" s="309">
        <v>1</v>
      </c>
      <c r="K120" s="309"/>
      <c r="L120" s="309"/>
      <c r="M120" s="164"/>
      <c r="N120" s="164"/>
      <c r="O120" s="171"/>
      <c r="P120" s="163"/>
      <c r="Q120" s="310"/>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ht="15.75" customHeight="1" x14ac:dyDescent="0.25">
      <c r="A121" s="314"/>
      <c r="B121" s="315"/>
      <c r="C121" s="316"/>
      <c r="D121" s="357" t="s">
        <v>343</v>
      </c>
      <c r="E121" s="309">
        <v>1</v>
      </c>
      <c r="F121" s="309"/>
      <c r="G121" s="309"/>
      <c r="H121" s="309"/>
      <c r="I121" s="159" t="s">
        <v>345</v>
      </c>
      <c r="J121" s="309">
        <v>1</v>
      </c>
      <c r="K121" s="309"/>
      <c r="L121" s="309"/>
      <c r="M121" s="164"/>
      <c r="N121" s="164"/>
      <c r="O121" s="171"/>
      <c r="P121" s="163"/>
      <c r="Q121" s="310"/>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5.75" customHeight="1" x14ac:dyDescent="0.25">
      <c r="A122" s="314"/>
      <c r="B122" s="315"/>
      <c r="C122" s="316"/>
      <c r="D122" s="309"/>
      <c r="E122" s="309"/>
      <c r="F122" s="309"/>
      <c r="G122" s="309"/>
      <c r="H122" s="309"/>
      <c r="I122" s="309"/>
      <c r="J122" s="309"/>
      <c r="K122" s="309"/>
      <c r="L122" s="309"/>
      <c r="M122" s="164"/>
      <c r="N122" s="164"/>
      <c r="O122" s="171"/>
      <c r="P122" s="163"/>
      <c r="Q122" s="310"/>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row>
    <row r="123" spans="1:47" ht="15.75" customHeight="1" x14ac:dyDescent="0.25">
      <c r="A123" s="314"/>
      <c r="B123" s="315"/>
      <c r="C123" s="316"/>
      <c r="D123" s="328" t="s">
        <v>349</v>
      </c>
      <c r="E123" s="681"/>
      <c r="F123" s="682"/>
      <c r="G123" s="683"/>
      <c r="H123" s="309"/>
      <c r="I123" s="309"/>
      <c r="J123" s="309"/>
      <c r="K123" s="309"/>
      <c r="L123" s="309"/>
      <c r="M123" s="164"/>
      <c r="N123" s="164"/>
      <c r="O123" s="171"/>
      <c r="P123" s="163"/>
      <c r="Q123" s="310"/>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row>
    <row r="124" spans="1:47" ht="6" customHeight="1" thickBot="1" x14ac:dyDescent="0.3">
      <c r="A124" s="314"/>
      <c r="B124" s="315"/>
      <c r="C124" s="319"/>
      <c r="D124" s="321"/>
      <c r="E124" s="321"/>
      <c r="F124" s="321"/>
      <c r="G124" s="321"/>
      <c r="H124" s="321"/>
      <c r="I124" s="321"/>
      <c r="J124" s="321"/>
      <c r="K124" s="321"/>
      <c r="L124" s="321"/>
      <c r="M124" s="160"/>
      <c r="N124" s="160"/>
      <c r="O124" s="173"/>
      <c r="P124" s="163"/>
      <c r="Q124" s="310"/>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ht="15.75" customHeight="1" thickBot="1" x14ac:dyDescent="0.3">
      <c r="A125" s="314"/>
      <c r="B125" s="315"/>
      <c r="C125" s="315"/>
      <c r="D125" s="309"/>
      <c r="E125" s="309"/>
      <c r="F125" s="309"/>
      <c r="G125" s="309"/>
      <c r="H125" s="309"/>
      <c r="I125" s="309"/>
      <c r="J125" s="309"/>
      <c r="K125" s="309"/>
      <c r="L125" s="309"/>
      <c r="M125" s="164"/>
      <c r="N125" s="164"/>
      <c r="O125" s="164"/>
      <c r="P125" s="163"/>
      <c r="Q125" s="310"/>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ht="6" customHeight="1" thickTop="1" x14ac:dyDescent="0.25">
      <c r="A126" s="314"/>
      <c r="B126" s="315"/>
      <c r="C126" s="359"/>
      <c r="D126" s="360"/>
      <c r="E126" s="360"/>
      <c r="F126" s="360"/>
      <c r="G126" s="360"/>
      <c r="H126" s="360"/>
      <c r="I126" s="360"/>
      <c r="J126" s="360"/>
      <c r="K126" s="360"/>
      <c r="L126" s="360"/>
      <c r="M126" s="180"/>
      <c r="N126" s="180"/>
      <c r="O126" s="181"/>
      <c r="P126" s="163"/>
      <c r="Q126" s="310"/>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ht="15.75" customHeight="1" x14ac:dyDescent="0.25">
      <c r="A127" s="314"/>
      <c r="B127" s="315"/>
      <c r="C127" s="361"/>
      <c r="D127" s="362" t="s">
        <v>363</v>
      </c>
      <c r="E127" s="363"/>
      <c r="F127" s="363"/>
      <c r="G127" s="363"/>
      <c r="H127" s="363"/>
      <c r="I127" s="363"/>
      <c r="J127" s="363"/>
      <c r="K127" s="363"/>
      <c r="L127" s="363"/>
      <c r="M127" s="178"/>
      <c r="N127" s="178"/>
      <c r="O127" s="182"/>
      <c r="P127" s="163"/>
      <c r="Q127" s="310"/>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ht="15.75" customHeight="1" x14ac:dyDescent="0.25">
      <c r="A128" s="314"/>
      <c r="B128" s="315"/>
      <c r="C128" s="361"/>
      <c r="D128" s="364"/>
      <c r="E128" s="365" t="s">
        <v>350</v>
      </c>
      <c r="F128" s="309"/>
      <c r="G128" s="309"/>
      <c r="H128" s="309"/>
      <c r="I128" s="309"/>
      <c r="J128" s="309"/>
      <c r="K128" s="309"/>
      <c r="L128" s="309"/>
      <c r="M128" s="164"/>
      <c r="N128" s="164"/>
      <c r="O128" s="182"/>
      <c r="P128" s="163"/>
      <c r="Q128" s="310"/>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ht="15.75" customHeight="1" x14ac:dyDescent="0.25">
      <c r="A129" s="314"/>
      <c r="B129" s="315"/>
      <c r="C129" s="361"/>
      <c r="D129" s="309"/>
      <c r="E129" s="678" t="s">
        <v>376</v>
      </c>
      <c r="F129" s="679"/>
      <c r="G129" s="679"/>
      <c r="H129" s="680"/>
      <c r="I129" s="678" t="s">
        <v>364</v>
      </c>
      <c r="J129" s="679"/>
      <c r="K129" s="679"/>
      <c r="L129" s="679"/>
      <c r="M129" s="680"/>
      <c r="N129" s="164"/>
      <c r="O129" s="182"/>
      <c r="P129" s="163"/>
      <c r="Q129" s="310"/>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ht="15.75" customHeight="1" x14ac:dyDescent="0.25">
      <c r="A130" s="314"/>
      <c r="B130" s="315"/>
      <c r="C130" s="361"/>
      <c r="D130" s="309"/>
      <c r="E130" s="678" t="s">
        <v>351</v>
      </c>
      <c r="F130" s="679"/>
      <c r="G130" s="679"/>
      <c r="H130" s="680"/>
      <c r="I130" s="678" t="s">
        <v>365</v>
      </c>
      <c r="J130" s="679"/>
      <c r="K130" s="679"/>
      <c r="L130" s="679"/>
      <c r="M130" s="680"/>
      <c r="N130" s="164"/>
      <c r="O130" s="182"/>
      <c r="P130" s="163"/>
      <c r="Q130" s="310"/>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ht="15.75" customHeight="1" x14ac:dyDescent="0.25">
      <c r="A131" s="314"/>
      <c r="B131" s="315"/>
      <c r="C131" s="361"/>
      <c r="D131" s="309"/>
      <c r="E131" s="678" t="s">
        <v>352</v>
      </c>
      <c r="F131" s="679"/>
      <c r="G131" s="679"/>
      <c r="H131" s="680"/>
      <c r="I131" s="678" t="s">
        <v>366</v>
      </c>
      <c r="J131" s="679"/>
      <c r="K131" s="679"/>
      <c r="L131" s="679"/>
      <c r="M131" s="680"/>
      <c r="N131" s="164"/>
      <c r="O131" s="182"/>
      <c r="P131" s="163"/>
      <c r="Q131" s="310"/>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ht="15.75" customHeight="1" x14ac:dyDescent="0.25">
      <c r="A132" s="314"/>
      <c r="B132" s="315"/>
      <c r="C132" s="361"/>
      <c r="D132" s="309"/>
      <c r="E132" s="678" t="s">
        <v>353</v>
      </c>
      <c r="F132" s="679"/>
      <c r="G132" s="679"/>
      <c r="H132" s="680"/>
      <c r="I132" s="678" t="s">
        <v>367</v>
      </c>
      <c r="J132" s="679"/>
      <c r="K132" s="679"/>
      <c r="L132" s="679"/>
      <c r="M132" s="680"/>
      <c r="N132" s="164"/>
      <c r="O132" s="182"/>
      <c r="P132" s="163"/>
      <c r="Q132" s="310"/>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row>
    <row r="133" spans="1:47" ht="15.75" customHeight="1" x14ac:dyDescent="0.25">
      <c r="A133" s="314"/>
      <c r="B133" s="315"/>
      <c r="C133" s="361"/>
      <c r="D133" s="309"/>
      <c r="E133" s="678" t="s">
        <v>354</v>
      </c>
      <c r="F133" s="679"/>
      <c r="G133" s="679"/>
      <c r="H133" s="680"/>
      <c r="I133" s="678" t="s">
        <v>368</v>
      </c>
      <c r="J133" s="679"/>
      <c r="K133" s="679"/>
      <c r="L133" s="679"/>
      <c r="M133" s="680"/>
      <c r="N133" s="164"/>
      <c r="O133" s="182"/>
      <c r="P133" s="163"/>
      <c r="Q133" s="310"/>
    </row>
    <row r="134" spans="1:47" ht="15.75" customHeight="1" x14ac:dyDescent="0.25">
      <c r="A134" s="314"/>
      <c r="B134" s="315"/>
      <c r="C134" s="361"/>
      <c r="D134" s="309"/>
      <c r="E134" s="678" t="s">
        <v>355</v>
      </c>
      <c r="F134" s="679"/>
      <c r="G134" s="679"/>
      <c r="H134" s="680"/>
      <c r="I134" s="678" t="s">
        <v>369</v>
      </c>
      <c r="J134" s="679"/>
      <c r="K134" s="679"/>
      <c r="L134" s="679"/>
      <c r="M134" s="680"/>
      <c r="N134" s="164"/>
      <c r="O134" s="182"/>
      <c r="P134" s="163"/>
      <c r="Q134" s="310"/>
    </row>
    <row r="135" spans="1:47" ht="15.75" customHeight="1" x14ac:dyDescent="0.25">
      <c r="A135" s="314"/>
      <c r="B135" s="315"/>
      <c r="C135" s="361"/>
      <c r="D135" s="309"/>
      <c r="E135" s="678" t="s">
        <v>356</v>
      </c>
      <c r="F135" s="679"/>
      <c r="G135" s="679"/>
      <c r="H135" s="680"/>
      <c r="I135" s="678" t="s">
        <v>370</v>
      </c>
      <c r="J135" s="679"/>
      <c r="K135" s="679"/>
      <c r="L135" s="679"/>
      <c r="M135" s="680"/>
      <c r="N135" s="164"/>
      <c r="O135" s="182"/>
      <c r="P135" s="163"/>
      <c r="Q135" s="310"/>
    </row>
    <row r="136" spans="1:47" ht="15.75" customHeight="1" x14ac:dyDescent="0.25">
      <c r="A136" s="314"/>
      <c r="B136" s="315"/>
      <c r="C136" s="361"/>
      <c r="D136" s="309"/>
      <c r="E136" s="678" t="s">
        <v>357</v>
      </c>
      <c r="F136" s="679"/>
      <c r="G136" s="679"/>
      <c r="H136" s="680"/>
      <c r="I136" s="678" t="s">
        <v>371</v>
      </c>
      <c r="J136" s="679"/>
      <c r="K136" s="679"/>
      <c r="L136" s="679"/>
      <c r="M136" s="680"/>
      <c r="N136" s="164"/>
      <c r="O136" s="182"/>
      <c r="P136" s="163"/>
      <c r="Q136" s="310"/>
    </row>
    <row r="137" spans="1:47" ht="15.75" customHeight="1" x14ac:dyDescent="0.25">
      <c r="A137" s="314"/>
      <c r="B137" s="315"/>
      <c r="C137" s="361"/>
      <c r="D137" s="309"/>
      <c r="E137" s="678" t="s">
        <v>358</v>
      </c>
      <c r="F137" s="679"/>
      <c r="G137" s="679"/>
      <c r="H137" s="680"/>
      <c r="I137" s="678" t="s">
        <v>372</v>
      </c>
      <c r="J137" s="679"/>
      <c r="K137" s="679"/>
      <c r="L137" s="679"/>
      <c r="M137" s="680"/>
      <c r="N137" s="164"/>
      <c r="O137" s="182"/>
      <c r="P137" s="163"/>
      <c r="Q137" s="310"/>
    </row>
    <row r="138" spans="1:47" ht="15.75" customHeight="1" x14ac:dyDescent="0.25">
      <c r="A138" s="314"/>
      <c r="B138" s="315"/>
      <c r="C138" s="361"/>
      <c r="D138" s="309"/>
      <c r="E138" s="678" t="s">
        <v>359</v>
      </c>
      <c r="F138" s="679"/>
      <c r="G138" s="679"/>
      <c r="H138" s="680"/>
      <c r="I138" s="678" t="s">
        <v>373</v>
      </c>
      <c r="J138" s="679"/>
      <c r="K138" s="679"/>
      <c r="L138" s="679"/>
      <c r="M138" s="680"/>
      <c r="N138" s="164"/>
      <c r="O138" s="182"/>
      <c r="P138" s="163"/>
      <c r="Q138" s="310"/>
    </row>
    <row r="139" spans="1:47" ht="15.75" customHeight="1" x14ac:dyDescent="0.25">
      <c r="A139" s="314"/>
      <c r="B139" s="315"/>
      <c r="C139" s="361"/>
      <c r="D139" s="309"/>
      <c r="E139" s="678" t="s">
        <v>360</v>
      </c>
      <c r="F139" s="679"/>
      <c r="G139" s="679"/>
      <c r="H139" s="680"/>
      <c r="I139" s="678" t="s">
        <v>374</v>
      </c>
      <c r="J139" s="679"/>
      <c r="K139" s="679"/>
      <c r="L139" s="679"/>
      <c r="M139" s="680"/>
      <c r="N139" s="164"/>
      <c r="O139" s="182"/>
      <c r="P139" s="163"/>
      <c r="Q139" s="310"/>
    </row>
    <row r="140" spans="1:47" ht="15.75" customHeight="1" x14ac:dyDescent="0.25">
      <c r="A140" s="314"/>
      <c r="B140" s="315"/>
      <c r="C140" s="361"/>
      <c r="D140" s="309"/>
      <c r="E140" s="678" t="s">
        <v>361</v>
      </c>
      <c r="F140" s="679"/>
      <c r="G140" s="679"/>
      <c r="H140" s="680"/>
      <c r="I140" s="678" t="s">
        <v>375</v>
      </c>
      <c r="J140" s="679"/>
      <c r="K140" s="679"/>
      <c r="L140" s="679"/>
      <c r="M140" s="680"/>
      <c r="N140" s="164"/>
      <c r="O140" s="182"/>
      <c r="P140" s="163"/>
      <c r="Q140" s="310"/>
    </row>
    <row r="141" spans="1:47" ht="15.75" customHeight="1" x14ac:dyDescent="0.25">
      <c r="A141" s="314"/>
      <c r="B141" s="315"/>
      <c r="C141" s="361"/>
      <c r="D141" s="309"/>
      <c r="E141" s="678" t="s">
        <v>362</v>
      </c>
      <c r="F141" s="679"/>
      <c r="G141" s="679"/>
      <c r="H141" s="680"/>
      <c r="I141" s="678"/>
      <c r="J141" s="679"/>
      <c r="K141" s="679"/>
      <c r="L141" s="679"/>
      <c r="M141" s="680"/>
      <c r="N141" s="164"/>
      <c r="O141" s="182"/>
      <c r="P141" s="163"/>
      <c r="Q141" s="310"/>
    </row>
    <row r="142" spans="1:47" ht="7.5" customHeight="1" thickBot="1" x14ac:dyDescent="0.3">
      <c r="A142" s="314"/>
      <c r="B142" s="315"/>
      <c r="C142" s="366"/>
      <c r="D142" s="367"/>
      <c r="E142" s="367"/>
      <c r="F142" s="367"/>
      <c r="G142" s="367"/>
      <c r="H142" s="367"/>
      <c r="I142" s="367"/>
      <c r="J142" s="367"/>
      <c r="K142" s="367"/>
      <c r="L142" s="367"/>
      <c r="M142" s="179"/>
      <c r="N142" s="179"/>
      <c r="O142" s="183"/>
      <c r="P142" s="163"/>
      <c r="Q142" s="310"/>
    </row>
    <row r="143" spans="1:47" ht="17.25" customHeight="1" thickTop="1" x14ac:dyDescent="0.25">
      <c r="A143" s="314"/>
      <c r="B143" s="315"/>
      <c r="C143" s="315"/>
      <c r="D143" s="309"/>
      <c r="E143" s="309"/>
      <c r="F143" s="309"/>
      <c r="G143" s="309"/>
      <c r="H143" s="309"/>
      <c r="I143" s="309"/>
      <c r="J143" s="309"/>
      <c r="K143" s="309"/>
      <c r="L143" s="309"/>
      <c r="M143" s="164"/>
      <c r="N143" s="164"/>
      <c r="O143" s="164"/>
      <c r="P143" s="163"/>
      <c r="Q143" s="310"/>
    </row>
    <row r="144" spans="1:47" x14ac:dyDescent="0.25">
      <c r="A144" s="368"/>
      <c r="B144" s="369"/>
      <c r="C144" s="369"/>
      <c r="D144" s="534" t="str">
        <f>'CC Setup Request Form'!D116</f>
        <v>VCHRI Cost Centre Setup Package v6.0_Jan16,2026</v>
      </c>
      <c r="E144" s="369"/>
      <c r="F144" s="369"/>
      <c r="G144" s="369"/>
      <c r="H144" s="369"/>
      <c r="I144" s="369"/>
      <c r="J144" s="369"/>
      <c r="K144" s="369"/>
      <c r="L144" s="369"/>
      <c r="M144" s="369"/>
      <c r="N144" s="369"/>
      <c r="O144" s="369"/>
      <c r="P144" s="369"/>
      <c r="Q144" s="370"/>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row>
    <row r="145" spans="2:47" x14ac:dyDescent="0.25">
      <c r="B145" s="42"/>
      <c r="C145" s="42"/>
      <c r="D145" s="3"/>
      <c r="E145" s="371"/>
      <c r="F145" s="8"/>
      <c r="G145" s="8"/>
      <c r="H145" s="8"/>
      <c r="I145" s="8"/>
      <c r="J145" s="8"/>
      <c r="K145" s="3"/>
      <c r="L145" s="3"/>
      <c r="M145" s="3"/>
      <c r="N145" s="7"/>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2:47" x14ac:dyDescent="0.25">
      <c r="B146" s="42"/>
      <c r="C146" s="42"/>
      <c r="D146" s="3"/>
      <c r="E146" s="371"/>
      <c r="F146" s="8"/>
      <c r="G146" s="8"/>
      <c r="H146" s="8"/>
      <c r="I146" s="8"/>
      <c r="J146" s="8"/>
      <c r="K146" s="3"/>
      <c r="L146" s="3"/>
      <c r="M146" s="3"/>
      <c r="N146" s="7"/>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row>
    <row r="147" spans="2:47" x14ac:dyDescent="0.25">
      <c r="B147" s="42"/>
      <c r="C147" s="42"/>
      <c r="D147" s="3"/>
      <c r="E147" s="371"/>
      <c r="F147" s="8"/>
      <c r="G147" s="8"/>
      <c r="H147" s="8"/>
      <c r="I147" s="8"/>
      <c r="J147" s="8"/>
      <c r="K147" s="3"/>
      <c r="L147" s="3"/>
      <c r="M147" s="3"/>
      <c r="N147" s="7"/>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row>
    <row r="148" spans="2:47" x14ac:dyDescent="0.25">
      <c r="B148" s="42"/>
      <c r="C148" s="42"/>
      <c r="D148" s="3"/>
      <c r="E148" s="371"/>
      <c r="F148" s="8"/>
      <c r="G148" s="8"/>
      <c r="H148" s="8"/>
      <c r="I148" s="8"/>
      <c r="J148" s="8"/>
      <c r="K148" s="3"/>
      <c r="L148" s="3"/>
      <c r="M148" s="3"/>
      <c r="N148" s="7"/>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row>
    <row r="149" spans="2:47" x14ac:dyDescent="0.25">
      <c r="B149" s="42"/>
      <c r="C149" s="42"/>
      <c r="D149" s="3"/>
      <c r="E149" s="371"/>
      <c r="F149" s="8"/>
      <c r="G149" s="8"/>
      <c r="H149" s="8"/>
      <c r="I149" s="8"/>
      <c r="J149" s="8"/>
      <c r="K149" s="3"/>
      <c r="L149" s="3"/>
      <c r="M149" s="3"/>
      <c r="N149" s="7"/>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row>
    <row r="150" spans="2:47" x14ac:dyDescent="0.25">
      <c r="B150" s="42"/>
      <c r="C150" s="42"/>
      <c r="D150" s="3"/>
      <c r="E150" s="371"/>
      <c r="F150" s="8"/>
      <c r="G150" s="8"/>
      <c r="H150" s="8"/>
      <c r="I150" s="8"/>
      <c r="J150" s="8"/>
      <c r="K150" s="3"/>
      <c r="L150" s="3"/>
      <c r="M150" s="3"/>
      <c r="N150" s="7"/>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row>
    <row r="151" spans="2:47" x14ac:dyDescent="0.25">
      <c r="B151" s="42"/>
      <c r="C151" s="42"/>
      <c r="D151" s="3"/>
      <c r="E151" s="371"/>
      <c r="F151" s="8"/>
      <c r="G151" s="8"/>
      <c r="H151" s="8"/>
      <c r="I151" s="8"/>
      <c r="J151" s="8"/>
      <c r="K151" s="3"/>
      <c r="L151" s="3"/>
      <c r="M151" s="3"/>
      <c r="N151" s="7"/>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row>
    <row r="152" spans="2:47" x14ac:dyDescent="0.25">
      <c r="B152" s="42"/>
      <c r="C152" s="42"/>
      <c r="D152" s="3"/>
      <c r="E152" s="371"/>
      <c r="F152" s="8"/>
      <c r="G152" s="8"/>
      <c r="H152" s="8"/>
      <c r="I152" s="8"/>
      <c r="J152" s="8"/>
      <c r="K152" s="3"/>
      <c r="L152" s="3"/>
      <c r="M152" s="3"/>
      <c r="N152" s="7"/>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row>
    <row r="153" spans="2:47" x14ac:dyDescent="0.25">
      <c r="B153" s="42"/>
      <c r="C153" s="42"/>
      <c r="D153" s="3"/>
      <c r="E153" s="371"/>
      <c r="F153" s="8"/>
      <c r="G153" s="8"/>
      <c r="H153" s="8"/>
      <c r="I153" s="8"/>
      <c r="J153" s="8"/>
      <c r="K153" s="3"/>
      <c r="L153" s="3"/>
      <c r="M153" s="3"/>
      <c r="N153" s="7"/>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2:47" x14ac:dyDescent="0.25">
      <c r="B154" s="42"/>
      <c r="C154" s="42"/>
      <c r="D154" s="3"/>
      <c r="E154" s="371"/>
      <c r="F154" s="8"/>
      <c r="G154" s="8"/>
      <c r="H154" s="8"/>
      <c r="I154" s="8"/>
      <c r="J154" s="8"/>
      <c r="K154" s="3"/>
      <c r="L154" s="3"/>
      <c r="M154" s="3"/>
      <c r="N154" s="7"/>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row>
    <row r="155" spans="2:47" x14ac:dyDescent="0.25">
      <c r="B155" s="42"/>
      <c r="C155" s="42"/>
      <c r="D155" s="3"/>
      <c r="E155" s="371"/>
      <c r="F155" s="8"/>
      <c r="G155" s="8"/>
      <c r="H155" s="8"/>
      <c r="I155" s="8"/>
      <c r="J155" s="8"/>
      <c r="K155" s="3"/>
      <c r="L155" s="3"/>
      <c r="M155" s="3"/>
      <c r="N155" s="7"/>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row>
    <row r="156" spans="2:47" x14ac:dyDescent="0.25">
      <c r="B156" s="42"/>
      <c r="C156" s="42"/>
      <c r="D156" s="3"/>
      <c r="E156" s="371"/>
      <c r="F156" s="8"/>
      <c r="G156" s="8"/>
      <c r="H156" s="8"/>
      <c r="I156" s="8"/>
      <c r="J156" s="8"/>
      <c r="K156" s="3"/>
      <c r="L156" s="3"/>
      <c r="M156" s="3"/>
      <c r="N156" s="7"/>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row>
    <row r="157" spans="2:47" x14ac:dyDescent="0.25">
      <c r="B157" s="42"/>
      <c r="C157" s="42"/>
      <c r="D157" s="3"/>
      <c r="E157" s="371"/>
      <c r="F157" s="8"/>
      <c r="G157" s="8"/>
      <c r="H157" s="8"/>
      <c r="I157" s="8"/>
      <c r="J157" s="8"/>
      <c r="K157" s="3"/>
      <c r="L157" s="3"/>
      <c r="M157" s="3"/>
      <c r="N157" s="7"/>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row>
    <row r="158" spans="2:47" x14ac:dyDescent="0.25">
      <c r="B158" s="42"/>
      <c r="C158" s="42"/>
      <c r="D158" s="3"/>
      <c r="E158" s="371"/>
      <c r="F158" s="8"/>
      <c r="G158" s="8"/>
      <c r="H158" s="8"/>
      <c r="I158" s="8"/>
      <c r="J158" s="8"/>
      <c r="K158" s="3"/>
      <c r="L158" s="3"/>
      <c r="M158" s="3"/>
      <c r="N158" s="7"/>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row>
    <row r="159" spans="2:47" x14ac:dyDescent="0.25">
      <c r="B159" s="42"/>
      <c r="C159" s="42"/>
      <c r="D159" s="3"/>
      <c r="E159" s="371"/>
      <c r="F159" s="8"/>
      <c r="G159" s="8"/>
      <c r="H159" s="8"/>
      <c r="I159" s="8"/>
      <c r="J159" s="8"/>
      <c r="K159" s="3"/>
      <c r="L159" s="3"/>
      <c r="M159" s="3"/>
      <c r="N159" s="7"/>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row>
    <row r="160" spans="2:47" x14ac:dyDescent="0.25">
      <c r="B160" s="42"/>
      <c r="C160" s="42"/>
      <c r="D160" s="3"/>
      <c r="E160" s="371"/>
      <c r="F160" s="8"/>
      <c r="G160" s="8"/>
      <c r="H160" s="8"/>
      <c r="I160" s="8"/>
      <c r="J160" s="8"/>
      <c r="K160" s="3"/>
      <c r="L160" s="3"/>
      <c r="M160" s="3"/>
      <c r="N160" s="7"/>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row>
    <row r="161" spans="2:47" x14ac:dyDescent="0.25">
      <c r="B161" s="42"/>
      <c r="C161" s="42"/>
      <c r="D161" s="3"/>
      <c r="E161" s="371"/>
      <c r="F161" s="8"/>
      <c r="G161" s="8"/>
      <c r="H161" s="8"/>
      <c r="I161" s="8"/>
      <c r="J161" s="8"/>
      <c r="K161" s="3"/>
      <c r="L161" s="3"/>
      <c r="M161" s="3"/>
      <c r="N161" s="7"/>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row>
    <row r="162" spans="2:47" x14ac:dyDescent="0.25">
      <c r="B162" s="42"/>
      <c r="C162" s="42"/>
      <c r="D162" s="3"/>
      <c r="E162" s="371"/>
      <c r="F162" s="8"/>
      <c r="G162" s="8"/>
      <c r="H162" s="8"/>
      <c r="I162" s="8"/>
      <c r="J162" s="8"/>
      <c r="K162" s="3"/>
      <c r="L162" s="3"/>
      <c r="M162" s="3"/>
      <c r="N162" s="7"/>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row>
    <row r="163" spans="2:47" x14ac:dyDescent="0.25">
      <c r="B163" s="42"/>
      <c r="C163" s="42"/>
      <c r="D163" s="3"/>
      <c r="E163" s="371"/>
      <c r="F163" s="8"/>
      <c r="G163" s="8"/>
      <c r="H163" s="8"/>
      <c r="I163" s="8"/>
      <c r="J163" s="8"/>
      <c r="K163" s="3"/>
      <c r="L163" s="3"/>
      <c r="M163" s="3"/>
      <c r="N163" s="7"/>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row>
    <row r="164" spans="2:47" x14ac:dyDescent="0.25">
      <c r="B164" s="42"/>
      <c r="C164" s="42"/>
      <c r="D164" s="3"/>
      <c r="E164" s="371"/>
      <c r="F164" s="8"/>
      <c r="G164" s="8"/>
      <c r="H164" s="8"/>
      <c r="I164" s="8"/>
      <c r="J164" s="8"/>
      <c r="K164" s="3"/>
      <c r="L164" s="3"/>
      <c r="M164" s="3"/>
      <c r="N164" s="7"/>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2:47" x14ac:dyDescent="0.25">
      <c r="B165" s="42"/>
      <c r="C165" s="42"/>
      <c r="D165" s="3"/>
      <c r="E165" s="371"/>
      <c r="F165" s="8"/>
      <c r="G165" s="8"/>
      <c r="H165" s="8"/>
      <c r="I165" s="8"/>
      <c r="J165" s="8"/>
      <c r="K165" s="3"/>
      <c r="L165" s="3"/>
      <c r="M165" s="3"/>
      <c r="N165" s="7"/>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2:47" x14ac:dyDescent="0.25">
      <c r="B166" s="42"/>
      <c r="C166" s="42"/>
      <c r="D166" s="3"/>
      <c r="E166" s="371"/>
      <c r="F166" s="8"/>
      <c r="G166" s="8"/>
      <c r="H166" s="8"/>
      <c r="I166" s="8"/>
      <c r="J166" s="8"/>
      <c r="K166" s="3"/>
      <c r="L166" s="3"/>
      <c r="M166" s="3"/>
      <c r="N166" s="7"/>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2:47" x14ac:dyDescent="0.25">
      <c r="B167" s="42"/>
      <c r="C167" s="42"/>
      <c r="D167" s="3"/>
      <c r="E167" s="371"/>
      <c r="F167" s="8"/>
      <c r="G167" s="8"/>
      <c r="H167" s="8"/>
      <c r="I167" s="8"/>
      <c r="J167" s="8"/>
      <c r="K167" s="3"/>
      <c r="L167" s="3"/>
      <c r="M167" s="3"/>
      <c r="N167" s="7"/>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2:47" x14ac:dyDescent="0.25">
      <c r="B168" s="42"/>
      <c r="C168" s="42"/>
      <c r="D168" s="3"/>
      <c r="E168" s="371"/>
      <c r="F168" s="8"/>
      <c r="G168" s="8"/>
      <c r="H168" s="8"/>
      <c r="I168" s="8"/>
      <c r="J168" s="8"/>
      <c r="K168" s="3"/>
      <c r="L168" s="3"/>
      <c r="M168" s="3"/>
      <c r="N168" s="7"/>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2:47" x14ac:dyDescent="0.25">
      <c r="B169" s="42"/>
      <c r="C169" s="42"/>
      <c r="D169" s="3"/>
      <c r="E169" s="371"/>
      <c r="F169" s="8"/>
      <c r="G169" s="8"/>
      <c r="H169" s="8"/>
      <c r="I169" s="8"/>
      <c r="J169" s="8"/>
      <c r="K169" s="3"/>
      <c r="L169" s="3"/>
      <c r="M169" s="3"/>
      <c r="N169" s="7"/>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2:47" x14ac:dyDescent="0.25">
      <c r="B170" s="42"/>
      <c r="C170" s="42"/>
      <c r="D170" s="3"/>
      <c r="E170" s="371"/>
      <c r="F170" s="8"/>
      <c r="G170" s="8"/>
      <c r="H170" s="8"/>
      <c r="I170" s="8"/>
      <c r="J170" s="8"/>
      <c r="K170" s="3"/>
      <c r="L170" s="3"/>
      <c r="M170" s="3"/>
      <c r="N170" s="7"/>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row>
    <row r="171" spans="2:47" x14ac:dyDescent="0.25">
      <c r="B171" s="42"/>
      <c r="C171" s="42"/>
      <c r="D171" s="3"/>
      <c r="E171" s="371"/>
      <c r="F171" s="8"/>
      <c r="G171" s="8"/>
      <c r="H171" s="8"/>
      <c r="I171" s="8"/>
      <c r="J171" s="8"/>
      <c r="K171" s="3"/>
      <c r="L171" s="3"/>
      <c r="M171" s="3"/>
      <c r="N171" s="7"/>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row>
    <row r="172" spans="2:47" x14ac:dyDescent="0.25">
      <c r="B172" s="42"/>
      <c r="C172" s="42"/>
      <c r="D172" s="3"/>
      <c r="E172" s="371"/>
      <c r="F172" s="8"/>
      <c r="G172" s="8"/>
      <c r="H172" s="8"/>
      <c r="I172" s="8"/>
      <c r="J172" s="8"/>
      <c r="K172" s="3"/>
      <c r="L172" s="3"/>
      <c r="M172" s="3"/>
      <c r="N172" s="7"/>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row>
    <row r="173" spans="2:47" x14ac:dyDescent="0.25">
      <c r="B173" s="42"/>
      <c r="C173" s="42"/>
      <c r="D173" s="3"/>
      <c r="E173" s="371"/>
      <c r="F173" s="8"/>
      <c r="G173" s="8"/>
      <c r="H173" s="8"/>
      <c r="I173" s="8"/>
      <c r="J173" s="8"/>
      <c r="K173" s="3"/>
      <c r="L173" s="3"/>
      <c r="M173" s="3"/>
      <c r="N173" s="7"/>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row>
    <row r="174" spans="2:47" x14ac:dyDescent="0.25">
      <c r="B174" s="42"/>
      <c r="C174" s="42"/>
      <c r="D174" s="3"/>
      <c r="E174" s="371"/>
      <c r="F174" s="8"/>
      <c r="G174" s="8"/>
      <c r="H174" s="8"/>
      <c r="I174" s="8"/>
      <c r="J174" s="8"/>
      <c r="K174" s="3"/>
      <c r="L174" s="3"/>
      <c r="M174" s="3"/>
      <c r="N174" s="7"/>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row>
    <row r="175" spans="2:47" x14ac:dyDescent="0.25">
      <c r="B175" s="42"/>
      <c r="C175" s="42"/>
      <c r="D175" s="3"/>
      <c r="E175" s="371"/>
      <c r="F175" s="8"/>
      <c r="G175" s="8"/>
      <c r="H175" s="8"/>
      <c r="I175" s="8"/>
      <c r="J175" s="8"/>
      <c r="K175" s="3"/>
      <c r="L175" s="3"/>
      <c r="M175" s="3"/>
      <c r="N175" s="7"/>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row>
    <row r="176" spans="2:47" x14ac:dyDescent="0.25">
      <c r="B176" s="42"/>
      <c r="C176" s="42"/>
      <c r="D176" s="3"/>
      <c r="E176" s="371"/>
      <c r="F176" s="8"/>
      <c r="G176" s="8"/>
      <c r="H176" s="8"/>
      <c r="I176" s="8"/>
      <c r="J176" s="8"/>
      <c r="K176" s="3"/>
      <c r="L176" s="3"/>
      <c r="M176" s="3"/>
      <c r="N176" s="7"/>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row>
    <row r="177" spans="2:47" x14ac:dyDescent="0.25">
      <c r="B177" s="42"/>
      <c r="C177" s="42"/>
      <c r="D177" s="3"/>
      <c r="E177" s="371"/>
      <c r="F177" s="8"/>
      <c r="G177" s="8"/>
      <c r="H177" s="8"/>
      <c r="I177" s="8"/>
      <c r="J177" s="8"/>
      <c r="K177" s="3"/>
      <c r="L177" s="3"/>
      <c r="M177" s="3"/>
      <c r="N177" s="7"/>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row>
    <row r="178" spans="2:47" x14ac:dyDescent="0.25">
      <c r="B178" s="42"/>
      <c r="C178" s="42"/>
      <c r="D178" s="3"/>
      <c r="E178" s="371"/>
      <c r="F178" s="8"/>
      <c r="G178" s="8"/>
      <c r="H178" s="8"/>
      <c r="I178" s="8"/>
      <c r="J178" s="8"/>
      <c r="K178" s="3"/>
      <c r="L178" s="3"/>
      <c r="M178" s="3"/>
      <c r="N178" s="7"/>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row>
    <row r="179" spans="2:47" x14ac:dyDescent="0.25">
      <c r="B179" s="42"/>
      <c r="C179" s="42"/>
      <c r="D179" s="3"/>
      <c r="E179" s="371"/>
      <c r="F179" s="8"/>
      <c r="G179" s="8"/>
      <c r="H179" s="8"/>
      <c r="I179" s="8"/>
      <c r="J179" s="8"/>
      <c r="K179" s="3"/>
      <c r="L179" s="3"/>
      <c r="M179" s="3"/>
      <c r="N179" s="7"/>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row>
    <row r="180" spans="2:47" x14ac:dyDescent="0.25">
      <c r="B180" s="42"/>
      <c r="C180" s="42"/>
      <c r="D180" s="3"/>
      <c r="E180" s="371"/>
      <c r="F180" s="8"/>
      <c r="G180" s="8"/>
      <c r="H180" s="8"/>
      <c r="I180" s="8"/>
      <c r="J180" s="8"/>
      <c r="K180" s="3"/>
      <c r="L180" s="3"/>
      <c r="M180" s="3"/>
      <c r="N180" s="7"/>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2:47" x14ac:dyDescent="0.25">
      <c r="B181" s="42"/>
      <c r="C181" s="42"/>
      <c r="D181" s="3"/>
      <c r="E181" s="371"/>
      <c r="F181" s="8"/>
      <c r="G181" s="8"/>
      <c r="H181" s="8"/>
      <c r="I181" s="8"/>
      <c r="J181" s="8"/>
      <c r="K181" s="3"/>
      <c r="L181" s="3"/>
      <c r="M181" s="3"/>
      <c r="N181" s="7"/>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2:47" x14ac:dyDescent="0.25">
      <c r="B182" s="42"/>
      <c r="C182" s="42"/>
      <c r="D182" s="3"/>
      <c r="E182" s="371"/>
      <c r="F182" s="8"/>
      <c r="G182" s="8"/>
      <c r="H182" s="8"/>
      <c r="I182" s="8"/>
      <c r="J182" s="8"/>
      <c r="K182" s="3"/>
      <c r="L182" s="3"/>
      <c r="M182" s="3"/>
      <c r="N182" s="7"/>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2:47" x14ac:dyDescent="0.25">
      <c r="B183" s="42"/>
      <c r="C183" s="42"/>
      <c r="D183" s="3"/>
      <c r="E183" s="371"/>
      <c r="F183" s="8"/>
      <c r="G183" s="8"/>
      <c r="H183" s="8"/>
      <c r="I183" s="8"/>
      <c r="J183" s="8"/>
      <c r="K183" s="3"/>
      <c r="L183" s="3"/>
      <c r="M183" s="3"/>
      <c r="N183" s="7"/>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2:47" x14ac:dyDescent="0.25">
      <c r="B184" s="42"/>
      <c r="C184" s="42"/>
      <c r="D184" s="3"/>
      <c r="E184" s="371"/>
      <c r="F184" s="8"/>
      <c r="G184" s="8"/>
      <c r="H184" s="8"/>
      <c r="I184" s="8"/>
      <c r="J184" s="8"/>
      <c r="K184" s="3"/>
      <c r="L184" s="3"/>
      <c r="M184" s="3"/>
      <c r="N184" s="7"/>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2:47" x14ac:dyDescent="0.25">
      <c r="B185" s="42"/>
      <c r="C185" s="42"/>
      <c r="D185" s="3"/>
      <c r="E185" s="371"/>
      <c r="F185" s="8"/>
      <c r="G185" s="8"/>
      <c r="H185" s="8"/>
      <c r="I185" s="8"/>
      <c r="J185" s="8"/>
      <c r="K185" s="3"/>
      <c r="L185" s="3"/>
      <c r="M185" s="3"/>
      <c r="N185" s="7"/>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row>
    <row r="186" spans="2:47" x14ac:dyDescent="0.25">
      <c r="B186" s="42"/>
      <c r="C186" s="42"/>
      <c r="D186" s="3"/>
      <c r="E186" s="371"/>
      <c r="F186" s="8"/>
      <c r="G186" s="8"/>
      <c r="H186" s="8"/>
      <c r="I186" s="8"/>
      <c r="J186" s="8"/>
      <c r="K186" s="3"/>
      <c r="L186" s="3"/>
      <c r="M186" s="3"/>
      <c r="N186" s="7"/>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row>
    <row r="187" spans="2:47" x14ac:dyDescent="0.25">
      <c r="B187" s="42"/>
      <c r="C187" s="42"/>
      <c r="D187" s="3"/>
      <c r="E187" s="371"/>
      <c r="F187" s="8"/>
      <c r="G187" s="8"/>
      <c r="H187" s="8"/>
      <c r="I187" s="8"/>
      <c r="J187" s="8"/>
      <c r="K187" s="3"/>
      <c r="L187" s="3"/>
      <c r="M187" s="3"/>
      <c r="N187" s="7"/>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row>
    <row r="188" spans="2:47" x14ac:dyDescent="0.25">
      <c r="B188" s="42"/>
      <c r="C188" s="42"/>
      <c r="D188" s="3"/>
      <c r="E188" s="371"/>
      <c r="F188" s="8"/>
      <c r="G188" s="8"/>
      <c r="H188" s="8"/>
      <c r="I188" s="8"/>
      <c r="J188" s="8"/>
      <c r="K188" s="3"/>
      <c r="L188" s="3"/>
      <c r="M188" s="3"/>
      <c r="N188" s="7"/>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row>
    <row r="189" spans="2:47" x14ac:dyDescent="0.25">
      <c r="B189" s="42"/>
      <c r="C189" s="42"/>
      <c r="D189" s="3"/>
      <c r="E189" s="371"/>
      <c r="F189" s="8"/>
      <c r="G189" s="8"/>
      <c r="H189" s="8"/>
      <c r="I189" s="8"/>
      <c r="J189" s="8"/>
      <c r="K189" s="3"/>
      <c r="L189" s="3"/>
      <c r="M189" s="3"/>
      <c r="N189" s="7"/>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row>
    <row r="190" spans="2:47" x14ac:dyDescent="0.25">
      <c r="B190" s="42"/>
      <c r="C190" s="42"/>
      <c r="D190" s="3"/>
      <c r="E190" s="371"/>
      <c r="F190" s="8"/>
      <c r="G190" s="8"/>
      <c r="H190" s="8"/>
      <c r="I190" s="8"/>
      <c r="J190" s="8"/>
      <c r="K190" s="3"/>
      <c r="L190" s="3"/>
      <c r="M190" s="3"/>
      <c r="N190" s="7"/>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row>
    <row r="191" spans="2:47" x14ac:dyDescent="0.25">
      <c r="B191" s="42"/>
      <c r="C191" s="42"/>
      <c r="D191" s="3"/>
      <c r="E191" s="371"/>
      <c r="F191" s="8"/>
      <c r="G191" s="8"/>
      <c r="H191" s="8"/>
      <c r="I191" s="8"/>
      <c r="J191" s="8"/>
      <c r="K191" s="3"/>
      <c r="L191" s="3"/>
      <c r="M191" s="3"/>
      <c r="N191" s="7"/>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row>
    <row r="192" spans="2:47" x14ac:dyDescent="0.25">
      <c r="B192" s="42"/>
      <c r="C192" s="42"/>
      <c r="D192" s="3"/>
      <c r="E192" s="371"/>
      <c r="F192" s="8"/>
      <c r="G192" s="8"/>
      <c r="H192" s="8"/>
      <c r="I192" s="8"/>
      <c r="J192" s="8"/>
      <c r="K192" s="3"/>
      <c r="L192" s="3"/>
      <c r="M192" s="3"/>
      <c r="N192" s="7"/>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row>
    <row r="193" spans="2:47" x14ac:dyDescent="0.25">
      <c r="B193" s="42"/>
      <c r="C193" s="42"/>
      <c r="D193" s="3"/>
      <c r="E193" s="371"/>
      <c r="F193" s="8"/>
      <c r="G193" s="8"/>
      <c r="H193" s="8"/>
      <c r="I193" s="8"/>
      <c r="J193" s="8"/>
      <c r="K193" s="3"/>
      <c r="L193" s="3"/>
      <c r="M193" s="3"/>
      <c r="N193" s="7"/>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2:47" x14ac:dyDescent="0.25">
      <c r="B194" s="42"/>
      <c r="C194" s="42"/>
      <c r="D194" s="3"/>
      <c r="E194" s="371"/>
      <c r="F194" s="8"/>
      <c r="G194" s="8"/>
      <c r="H194" s="8"/>
      <c r="I194" s="8"/>
      <c r="J194" s="8"/>
      <c r="K194" s="3"/>
      <c r="L194" s="3"/>
      <c r="M194" s="3"/>
      <c r="N194" s="7"/>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2:47" x14ac:dyDescent="0.25">
      <c r="B195" s="42"/>
      <c r="C195" s="42"/>
      <c r="D195" s="3"/>
      <c r="E195" s="371"/>
      <c r="F195" s="8"/>
      <c r="G195" s="8"/>
      <c r="H195" s="8"/>
      <c r="I195" s="8"/>
      <c r="J195" s="8"/>
      <c r="K195" s="3"/>
      <c r="L195" s="3"/>
      <c r="M195" s="3"/>
      <c r="N195" s="7"/>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2:47" x14ac:dyDescent="0.25">
      <c r="B196" s="42"/>
      <c r="C196" s="42"/>
      <c r="D196" s="3"/>
      <c r="E196" s="371"/>
      <c r="F196" s="8"/>
      <c r="G196" s="8"/>
      <c r="H196" s="8"/>
      <c r="I196" s="8"/>
      <c r="J196" s="8"/>
      <c r="K196" s="3"/>
      <c r="L196" s="3"/>
      <c r="M196" s="3"/>
      <c r="N196" s="7"/>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row>
    <row r="197" spans="2:47" x14ac:dyDescent="0.25">
      <c r="B197" s="42"/>
      <c r="C197" s="42"/>
      <c r="D197" s="3"/>
      <c r="E197" s="371"/>
      <c r="F197" s="8"/>
      <c r="G197" s="8"/>
      <c r="H197" s="8"/>
      <c r="I197" s="8"/>
      <c r="J197" s="8"/>
      <c r="K197" s="3"/>
      <c r="L197" s="3"/>
      <c r="M197" s="3"/>
      <c r="N197" s="7"/>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row>
    <row r="198" spans="2:47" x14ac:dyDescent="0.25">
      <c r="B198" s="42"/>
      <c r="C198" s="42"/>
      <c r="D198" s="3"/>
      <c r="E198" s="371"/>
      <c r="F198" s="8"/>
      <c r="G198" s="8"/>
      <c r="H198" s="8"/>
      <c r="I198" s="8"/>
      <c r="J198" s="8"/>
      <c r="K198" s="3"/>
      <c r="L198" s="3"/>
      <c r="M198" s="3"/>
      <c r="N198" s="7"/>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row>
    <row r="199" spans="2:47" x14ac:dyDescent="0.25">
      <c r="B199" s="42"/>
      <c r="C199" s="42"/>
      <c r="D199" s="3"/>
      <c r="E199" s="371"/>
      <c r="F199" s="8"/>
      <c r="G199" s="8"/>
      <c r="H199" s="8"/>
      <c r="I199" s="8"/>
      <c r="J199" s="8"/>
      <c r="K199" s="3"/>
      <c r="L199" s="3"/>
      <c r="M199" s="3"/>
      <c r="N199" s="7"/>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row>
    <row r="200" spans="2:47" x14ac:dyDescent="0.25">
      <c r="B200" s="42"/>
      <c r="C200" s="42"/>
      <c r="D200" s="3"/>
      <c r="E200" s="371"/>
      <c r="F200" s="8"/>
      <c r="G200" s="8"/>
      <c r="H200" s="8"/>
      <c r="I200" s="8"/>
      <c r="J200" s="8"/>
      <c r="K200" s="3"/>
      <c r="L200" s="3"/>
      <c r="M200" s="3"/>
      <c r="N200" s="7"/>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row>
    <row r="201" spans="2:47" x14ac:dyDescent="0.25">
      <c r="B201" s="42"/>
      <c r="C201" s="42"/>
      <c r="D201" s="3"/>
      <c r="E201" s="371"/>
      <c r="F201" s="8"/>
      <c r="G201" s="8"/>
      <c r="H201" s="8"/>
      <c r="I201" s="8"/>
      <c r="J201" s="8"/>
      <c r="K201" s="3"/>
      <c r="L201" s="3"/>
      <c r="M201" s="3"/>
      <c r="N201" s="7"/>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row>
    <row r="202" spans="2:47" x14ac:dyDescent="0.25">
      <c r="B202" s="42"/>
      <c r="C202" s="42"/>
      <c r="D202" s="3"/>
      <c r="E202" s="371"/>
      <c r="F202" s="8"/>
      <c r="G202" s="8"/>
      <c r="H202" s="8"/>
      <c r="I202" s="8"/>
      <c r="J202" s="8"/>
      <c r="K202" s="3"/>
      <c r="L202" s="3"/>
      <c r="M202" s="3"/>
      <c r="N202" s="7"/>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row>
    <row r="203" spans="2:47" x14ac:dyDescent="0.25">
      <c r="B203" s="42"/>
      <c r="C203" s="42"/>
      <c r="D203" s="3"/>
      <c r="E203" s="371"/>
      <c r="F203" s="8"/>
      <c r="G203" s="8"/>
      <c r="H203" s="8"/>
      <c r="I203" s="8"/>
      <c r="J203" s="8"/>
      <c r="K203" s="3"/>
      <c r="L203" s="3"/>
      <c r="M203" s="3"/>
      <c r="N203" s="7"/>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row>
    <row r="204" spans="2:47" x14ac:dyDescent="0.25">
      <c r="B204" s="42"/>
      <c r="C204" s="42"/>
      <c r="D204" s="3"/>
      <c r="E204" s="371"/>
      <c r="F204" s="8"/>
      <c r="G204" s="8"/>
      <c r="H204" s="8"/>
      <c r="I204" s="8"/>
      <c r="J204" s="8"/>
      <c r="K204" s="3"/>
      <c r="L204" s="3"/>
      <c r="M204" s="3"/>
      <c r="N204" s="7"/>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row>
    <row r="205" spans="2:47" x14ac:dyDescent="0.25">
      <c r="B205" s="42"/>
      <c r="C205" s="42"/>
      <c r="D205" s="3"/>
      <c r="E205" s="371"/>
      <c r="F205" s="8"/>
      <c r="G205" s="8"/>
      <c r="H205" s="8"/>
      <c r="I205" s="8"/>
      <c r="J205" s="8"/>
      <c r="K205" s="3"/>
      <c r="L205" s="3"/>
      <c r="M205" s="3"/>
      <c r="N205" s="7"/>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row>
    <row r="206" spans="2:47" x14ac:dyDescent="0.25">
      <c r="B206" s="42"/>
      <c r="C206" s="42"/>
      <c r="D206" s="3"/>
      <c r="E206" s="371"/>
      <c r="F206" s="8"/>
      <c r="G206" s="8"/>
      <c r="H206" s="8"/>
      <c r="I206" s="8"/>
      <c r="J206" s="8"/>
      <c r="K206" s="3"/>
      <c r="L206" s="3"/>
      <c r="M206" s="3"/>
      <c r="N206" s="7"/>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row>
    <row r="207" spans="2:47" x14ac:dyDescent="0.25">
      <c r="B207" s="42"/>
      <c r="C207" s="42"/>
      <c r="D207" s="3"/>
      <c r="E207" s="371"/>
      <c r="F207" s="8"/>
      <c r="G207" s="8"/>
      <c r="H207" s="8"/>
      <c r="I207" s="8"/>
      <c r="J207" s="8"/>
      <c r="K207" s="3"/>
      <c r="L207" s="3"/>
      <c r="M207" s="3"/>
      <c r="N207" s="7"/>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2:47" x14ac:dyDescent="0.25">
      <c r="B208" s="42"/>
      <c r="C208" s="42"/>
      <c r="D208" s="3"/>
      <c r="E208" s="371"/>
      <c r="F208" s="8"/>
      <c r="G208" s="8"/>
      <c r="H208" s="8"/>
      <c r="I208" s="8"/>
      <c r="J208" s="8"/>
      <c r="K208" s="3"/>
      <c r="L208" s="3"/>
      <c r="M208" s="3"/>
      <c r="N208" s="7"/>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2:47" x14ac:dyDescent="0.25">
      <c r="B209" s="42"/>
      <c r="C209" s="42"/>
      <c r="D209" s="3"/>
      <c r="E209" s="371"/>
      <c r="F209" s="8"/>
      <c r="G209" s="8"/>
      <c r="H209" s="8"/>
      <c r="I209" s="8"/>
      <c r="J209" s="8"/>
      <c r="K209" s="3"/>
      <c r="L209" s="3"/>
      <c r="M209" s="3"/>
      <c r="N209" s="7"/>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2:47" x14ac:dyDescent="0.25">
      <c r="B210" s="42"/>
      <c r="C210" s="42"/>
      <c r="D210" s="3"/>
      <c r="E210" s="371"/>
      <c r="F210" s="8"/>
      <c r="G210" s="8"/>
      <c r="H210" s="8"/>
      <c r="I210" s="8"/>
      <c r="J210" s="8"/>
      <c r="K210" s="3"/>
      <c r="L210" s="3"/>
      <c r="M210" s="3"/>
      <c r="N210" s="7"/>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2:47" x14ac:dyDescent="0.25">
      <c r="B211" s="42"/>
      <c r="C211" s="42"/>
      <c r="D211" s="3"/>
      <c r="E211" s="371"/>
      <c r="F211" s="8"/>
      <c r="G211" s="8"/>
      <c r="H211" s="8"/>
      <c r="I211" s="8"/>
      <c r="J211" s="8"/>
      <c r="K211" s="3"/>
      <c r="L211" s="3"/>
      <c r="M211" s="3"/>
      <c r="N211" s="7"/>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2:47" x14ac:dyDescent="0.25">
      <c r="B212" s="42"/>
      <c r="C212" s="42"/>
      <c r="D212" s="3"/>
      <c r="E212" s="371"/>
      <c r="F212" s="8"/>
      <c r="G212" s="8"/>
      <c r="H212" s="8"/>
      <c r="I212" s="8"/>
      <c r="J212" s="8"/>
      <c r="K212" s="3"/>
      <c r="L212" s="3"/>
      <c r="M212" s="3"/>
      <c r="N212" s="7"/>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row>
    <row r="213" spans="2:47" x14ac:dyDescent="0.25">
      <c r="B213" s="42"/>
      <c r="C213" s="42"/>
      <c r="D213" s="3"/>
      <c r="E213" s="371"/>
      <c r="F213" s="8"/>
      <c r="G213" s="8"/>
      <c r="H213" s="8"/>
      <c r="I213" s="8"/>
      <c r="J213" s="8"/>
      <c r="K213" s="3"/>
      <c r="L213" s="3"/>
      <c r="M213" s="3"/>
      <c r="N213" s="7"/>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2:47" x14ac:dyDescent="0.25">
      <c r="B214" s="42"/>
      <c r="C214" s="42"/>
      <c r="D214" s="3"/>
      <c r="E214" s="371"/>
      <c r="F214" s="8"/>
      <c r="G214" s="8"/>
      <c r="H214" s="8"/>
      <c r="I214" s="8"/>
      <c r="J214" s="8"/>
      <c r="K214" s="3"/>
      <c r="L214" s="3"/>
      <c r="M214" s="3"/>
      <c r="N214" s="7"/>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row>
    <row r="215" spans="2:47" x14ac:dyDescent="0.25">
      <c r="B215" s="42"/>
      <c r="C215" s="42"/>
      <c r="D215" s="3"/>
      <c r="E215" s="371"/>
      <c r="F215" s="8"/>
      <c r="G215" s="8"/>
      <c r="H215" s="8"/>
      <c r="I215" s="8"/>
      <c r="J215" s="8"/>
      <c r="K215" s="3"/>
      <c r="L215" s="3"/>
      <c r="M215" s="3"/>
      <c r="N215" s="7"/>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row>
    <row r="216" spans="2:47" x14ac:dyDescent="0.25">
      <c r="B216" s="42"/>
      <c r="C216" s="42"/>
      <c r="D216" s="3"/>
      <c r="E216" s="371"/>
      <c r="F216" s="8"/>
      <c r="G216" s="8"/>
      <c r="H216" s="8"/>
      <c r="I216" s="8"/>
      <c r="J216" s="8"/>
      <c r="K216" s="3"/>
      <c r="L216" s="3"/>
      <c r="M216" s="3"/>
      <c r="N216" s="7"/>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row>
    <row r="217" spans="2:47" x14ac:dyDescent="0.25">
      <c r="B217" s="42"/>
      <c r="C217" s="42"/>
      <c r="D217" s="3"/>
      <c r="E217" s="371"/>
      <c r="F217" s="8"/>
      <c r="G217" s="8"/>
      <c r="H217" s="8"/>
      <c r="I217" s="8"/>
      <c r="J217" s="8"/>
      <c r="K217" s="3"/>
      <c r="L217" s="3"/>
      <c r="M217" s="3"/>
      <c r="N217" s="7"/>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row>
    <row r="218" spans="2:47" x14ac:dyDescent="0.25">
      <c r="B218" s="42"/>
      <c r="C218" s="42"/>
      <c r="D218" s="3"/>
      <c r="E218" s="371"/>
      <c r="F218" s="8"/>
      <c r="G218" s="8"/>
      <c r="H218" s="8"/>
      <c r="I218" s="8"/>
      <c r="J218" s="8"/>
      <c r="K218" s="3"/>
      <c r="L218" s="3"/>
      <c r="M218" s="3"/>
      <c r="N218" s="7"/>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row>
    <row r="219" spans="2:47" x14ac:dyDescent="0.25">
      <c r="B219" s="42"/>
      <c r="C219" s="42"/>
      <c r="D219" s="3"/>
      <c r="E219" s="371"/>
      <c r="F219" s="8"/>
      <c r="G219" s="8"/>
      <c r="H219" s="8"/>
      <c r="I219" s="8"/>
      <c r="J219" s="8"/>
      <c r="K219" s="3"/>
      <c r="L219" s="3"/>
      <c r="M219" s="3"/>
      <c r="N219" s="7"/>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row>
    <row r="220" spans="2:47" x14ac:dyDescent="0.25">
      <c r="B220" s="42"/>
      <c r="C220" s="42"/>
      <c r="D220" s="3"/>
      <c r="E220" s="371"/>
      <c r="F220" s="8"/>
      <c r="G220" s="8"/>
      <c r="H220" s="8"/>
      <c r="I220" s="8"/>
      <c r="J220" s="8"/>
      <c r="K220" s="3"/>
      <c r="L220" s="3"/>
      <c r="M220" s="3"/>
      <c r="N220" s="7"/>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row>
    <row r="221" spans="2:47" x14ac:dyDescent="0.25">
      <c r="B221" s="42"/>
      <c r="C221" s="42"/>
      <c r="D221" s="3"/>
      <c r="E221" s="371"/>
      <c r="F221" s="8"/>
      <c r="G221" s="8"/>
      <c r="H221" s="8"/>
      <c r="I221" s="8"/>
      <c r="J221" s="8"/>
      <c r="K221" s="3"/>
      <c r="L221" s="3"/>
      <c r="M221" s="3"/>
      <c r="N221" s="7"/>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row>
    <row r="222" spans="2:47" x14ac:dyDescent="0.25">
      <c r="B222" s="42"/>
      <c r="C222" s="42"/>
      <c r="D222" s="3"/>
      <c r="E222" s="371"/>
      <c r="F222" s="8"/>
      <c r="G222" s="8"/>
      <c r="H222" s="8"/>
      <c r="I222" s="8"/>
      <c r="J222" s="8"/>
      <c r="K222" s="3"/>
      <c r="L222" s="3"/>
      <c r="M222" s="3"/>
      <c r="N222" s="7"/>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row>
    <row r="223" spans="2:47" x14ac:dyDescent="0.25">
      <c r="B223" s="42"/>
      <c r="C223" s="42"/>
      <c r="D223" s="3"/>
      <c r="E223" s="371"/>
      <c r="F223" s="8"/>
      <c r="G223" s="8"/>
      <c r="H223" s="8"/>
      <c r="I223" s="8"/>
      <c r="J223" s="8"/>
      <c r="K223" s="3"/>
      <c r="L223" s="3"/>
      <c r="M223" s="3"/>
      <c r="N223" s="7"/>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row>
    <row r="224" spans="2:47" x14ac:dyDescent="0.25">
      <c r="B224" s="42"/>
      <c r="C224" s="42"/>
      <c r="D224" s="3"/>
      <c r="E224" s="371"/>
      <c r="F224" s="8"/>
      <c r="G224" s="8"/>
      <c r="H224" s="8"/>
      <c r="I224" s="8"/>
      <c r="J224" s="8"/>
      <c r="K224" s="3"/>
      <c r="L224" s="3"/>
      <c r="M224" s="3"/>
      <c r="N224" s="7"/>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2:47" x14ac:dyDescent="0.25">
      <c r="B225" s="42"/>
      <c r="C225" s="42"/>
      <c r="D225" s="3"/>
      <c r="E225" s="371"/>
      <c r="F225" s="8"/>
      <c r="G225" s="8"/>
      <c r="H225" s="8"/>
      <c r="I225" s="8"/>
      <c r="J225" s="8"/>
      <c r="K225" s="3"/>
      <c r="L225" s="3"/>
      <c r="M225" s="3"/>
      <c r="N225" s="7"/>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row>
    <row r="226" spans="2:47" x14ac:dyDescent="0.25">
      <c r="B226" s="42"/>
      <c r="C226" s="42"/>
      <c r="D226" s="3"/>
      <c r="E226" s="371"/>
      <c r="F226" s="8"/>
      <c r="G226" s="8"/>
      <c r="H226" s="8"/>
      <c r="I226" s="8"/>
      <c r="J226" s="8"/>
      <c r="K226" s="3"/>
      <c r="L226" s="3"/>
      <c r="M226" s="3"/>
      <c r="N226" s="7"/>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row>
    <row r="227" spans="2:47" x14ac:dyDescent="0.25">
      <c r="B227" s="42"/>
      <c r="C227" s="42"/>
      <c r="D227" s="3"/>
      <c r="E227" s="371"/>
      <c r="F227" s="8"/>
      <c r="G227" s="8"/>
      <c r="H227" s="8"/>
      <c r="I227" s="8"/>
      <c r="J227" s="8"/>
      <c r="K227" s="3"/>
      <c r="L227" s="3"/>
      <c r="M227" s="3"/>
      <c r="N227" s="7"/>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row>
    <row r="228" spans="2:47" x14ac:dyDescent="0.25">
      <c r="B228" s="42"/>
      <c r="C228" s="42"/>
      <c r="D228" s="3"/>
      <c r="E228" s="371"/>
      <c r="F228" s="8"/>
      <c r="G228" s="8"/>
      <c r="H228" s="8"/>
      <c r="I228" s="8"/>
      <c r="J228" s="8"/>
      <c r="K228" s="3"/>
      <c r="L228" s="3"/>
      <c r="M228" s="3"/>
      <c r="N228" s="7"/>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row>
    <row r="229" spans="2:47" x14ac:dyDescent="0.25">
      <c r="B229" s="42"/>
      <c r="C229" s="42"/>
      <c r="D229" s="3"/>
      <c r="E229" s="371"/>
      <c r="F229" s="8"/>
      <c r="G229" s="8"/>
      <c r="H229" s="8"/>
      <c r="I229" s="8"/>
      <c r="J229" s="8"/>
      <c r="K229" s="3"/>
      <c r="L229" s="3"/>
      <c r="M229" s="3"/>
      <c r="N229" s="7"/>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row>
    <row r="230" spans="2:47" x14ac:dyDescent="0.25">
      <c r="B230" s="42"/>
      <c r="C230" s="42"/>
      <c r="D230" s="3"/>
      <c r="E230" s="371"/>
      <c r="F230" s="8"/>
      <c r="G230" s="8"/>
      <c r="H230" s="8"/>
      <c r="I230" s="8"/>
      <c r="J230" s="8"/>
      <c r="K230" s="3"/>
      <c r="L230" s="3"/>
      <c r="M230" s="3"/>
      <c r="N230" s="7"/>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row>
    <row r="231" spans="2:47" x14ac:dyDescent="0.25">
      <c r="B231" s="42"/>
      <c r="C231" s="42"/>
      <c r="D231" s="3"/>
      <c r="E231" s="371"/>
      <c r="F231" s="8"/>
      <c r="G231" s="8"/>
      <c r="H231" s="8"/>
      <c r="I231" s="8"/>
      <c r="J231" s="8"/>
      <c r="K231" s="3"/>
      <c r="L231" s="3"/>
      <c r="M231" s="3"/>
      <c r="N231" s="7"/>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row>
    <row r="232" spans="2:47" x14ac:dyDescent="0.25">
      <c r="B232" s="42"/>
      <c r="C232" s="42"/>
      <c r="D232" s="3"/>
      <c r="E232" s="371"/>
      <c r="F232" s="8"/>
      <c r="G232" s="8"/>
      <c r="H232" s="8"/>
      <c r="I232" s="8"/>
      <c r="J232" s="8"/>
      <c r="K232" s="3"/>
      <c r="L232" s="3"/>
      <c r="M232" s="3"/>
      <c r="N232" s="7"/>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row>
    <row r="233" spans="2:47" x14ac:dyDescent="0.25">
      <c r="B233" s="42"/>
      <c r="C233" s="42"/>
      <c r="D233" s="3"/>
      <c r="E233" s="371"/>
      <c r="F233" s="8"/>
      <c r="G233" s="8"/>
      <c r="H233" s="8"/>
      <c r="I233" s="8"/>
      <c r="J233" s="8"/>
      <c r="K233" s="3"/>
      <c r="L233" s="3"/>
      <c r="M233" s="3"/>
      <c r="N233" s="7"/>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row>
    <row r="234" spans="2:47" x14ac:dyDescent="0.25">
      <c r="B234" s="42"/>
      <c r="C234" s="42"/>
      <c r="D234" s="3"/>
      <c r="E234" s="371"/>
      <c r="F234" s="8"/>
      <c r="G234" s="8"/>
      <c r="H234" s="8"/>
      <c r="I234" s="8"/>
      <c r="J234" s="8"/>
      <c r="K234" s="3"/>
      <c r="L234" s="3"/>
      <c r="M234" s="3"/>
      <c r="N234" s="7"/>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row>
    <row r="235" spans="2:47" x14ac:dyDescent="0.25">
      <c r="B235" s="42"/>
      <c r="C235" s="42"/>
      <c r="D235" s="3"/>
      <c r="E235" s="371"/>
      <c r="F235" s="8"/>
      <c r="G235" s="8"/>
      <c r="H235" s="8"/>
      <c r="I235" s="8"/>
      <c r="J235" s="8"/>
      <c r="K235" s="3"/>
      <c r="L235" s="3"/>
      <c r="M235" s="3"/>
      <c r="N235" s="7"/>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row>
    <row r="236" spans="2:47" x14ac:dyDescent="0.25">
      <c r="B236" s="42"/>
      <c r="C236" s="42"/>
      <c r="D236" s="3"/>
      <c r="E236" s="371"/>
      <c r="F236" s="8"/>
      <c r="G236" s="8"/>
      <c r="H236" s="8"/>
      <c r="I236" s="8"/>
      <c r="J236" s="8"/>
      <c r="K236" s="3"/>
      <c r="L236" s="3"/>
      <c r="M236" s="3"/>
      <c r="N236" s="7"/>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row>
    <row r="237" spans="2:47" x14ac:dyDescent="0.25">
      <c r="B237" s="42"/>
      <c r="C237" s="42"/>
      <c r="D237" s="3"/>
      <c r="E237" s="371"/>
      <c r="F237" s="8"/>
      <c r="G237" s="8"/>
      <c r="H237" s="8"/>
      <c r="I237" s="8"/>
      <c r="J237" s="8"/>
      <c r="K237" s="3"/>
      <c r="L237" s="3"/>
      <c r="M237" s="3"/>
      <c r="N237" s="7"/>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row>
    <row r="238" spans="2:47" x14ac:dyDescent="0.25">
      <c r="B238" s="42"/>
      <c r="C238" s="42"/>
      <c r="D238" s="3"/>
      <c r="E238" s="371"/>
      <c r="F238" s="8"/>
      <c r="G238" s="8"/>
      <c r="H238" s="8"/>
      <c r="I238" s="8"/>
      <c r="J238" s="8"/>
      <c r="K238" s="3"/>
      <c r="L238" s="3"/>
      <c r="M238" s="3"/>
      <c r="N238" s="7"/>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row>
    <row r="239" spans="2:47" x14ac:dyDescent="0.25">
      <c r="B239" s="42"/>
      <c r="C239" s="42"/>
      <c r="D239" s="3"/>
      <c r="E239" s="371"/>
      <c r="F239" s="8"/>
      <c r="G239" s="8"/>
      <c r="H239" s="8"/>
      <c r="I239" s="8"/>
      <c r="J239" s="8"/>
      <c r="K239" s="3"/>
      <c r="L239" s="3"/>
      <c r="M239" s="3"/>
      <c r="N239" s="7"/>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row>
    <row r="240" spans="2:47" x14ac:dyDescent="0.25">
      <c r="B240" s="42"/>
      <c r="C240" s="42"/>
      <c r="D240" s="3"/>
      <c r="E240" s="371"/>
      <c r="F240" s="8"/>
      <c r="G240" s="8"/>
      <c r="H240" s="8"/>
      <c r="I240" s="8"/>
      <c r="J240" s="8"/>
      <c r="K240" s="3"/>
      <c r="L240" s="3"/>
      <c r="M240" s="3"/>
      <c r="N240" s="7"/>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row>
    <row r="241" spans="2:47" x14ac:dyDescent="0.25">
      <c r="B241" s="42"/>
      <c r="C241" s="42"/>
      <c r="D241" s="3"/>
      <c r="E241" s="371"/>
      <c r="F241" s="8"/>
      <c r="G241" s="8"/>
      <c r="H241" s="8"/>
      <c r="I241" s="8"/>
      <c r="J241" s="8"/>
      <c r="K241" s="3"/>
      <c r="L241" s="3"/>
      <c r="M241" s="3"/>
      <c r="N241" s="7"/>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row>
    <row r="242" spans="2:47" x14ac:dyDescent="0.25">
      <c r="B242" s="42"/>
      <c r="C242" s="42"/>
      <c r="D242" s="3"/>
      <c r="E242" s="371"/>
      <c r="F242" s="8"/>
      <c r="G242" s="8"/>
      <c r="H242" s="8"/>
      <c r="I242" s="8"/>
      <c r="J242" s="8"/>
      <c r="K242" s="3"/>
      <c r="L242" s="3"/>
      <c r="M242" s="3"/>
      <c r="N242" s="7"/>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row>
    <row r="243" spans="2:47" x14ac:dyDescent="0.25">
      <c r="B243" s="42"/>
      <c r="C243" s="42"/>
      <c r="D243" s="3"/>
      <c r="E243" s="371"/>
      <c r="F243" s="8"/>
      <c r="G243" s="8"/>
      <c r="H243" s="8"/>
      <c r="I243" s="8"/>
      <c r="J243" s="8"/>
      <c r="K243" s="3"/>
      <c r="L243" s="3"/>
      <c r="M243" s="3"/>
      <c r="N243" s="7"/>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row>
    <row r="244" spans="2:47" x14ac:dyDescent="0.25">
      <c r="B244" s="42"/>
      <c r="C244" s="42"/>
      <c r="D244" s="3"/>
      <c r="E244" s="371"/>
      <c r="F244" s="8"/>
      <c r="G244" s="8"/>
      <c r="H244" s="8"/>
      <c r="I244" s="8"/>
      <c r="J244" s="8"/>
      <c r="K244" s="3"/>
      <c r="L244" s="3"/>
      <c r="M244" s="3"/>
      <c r="N244" s="7"/>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row>
    <row r="245" spans="2:47" x14ac:dyDescent="0.25">
      <c r="B245" s="42"/>
      <c r="C245" s="42"/>
      <c r="D245" s="3"/>
      <c r="E245" s="371"/>
      <c r="F245" s="8"/>
      <c r="G245" s="8"/>
      <c r="H245" s="8"/>
      <c r="I245" s="8"/>
      <c r="J245" s="8"/>
      <c r="K245" s="3"/>
      <c r="L245" s="3"/>
      <c r="M245" s="3"/>
      <c r="N245" s="7"/>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row>
    <row r="246" spans="2:47" x14ac:dyDescent="0.25">
      <c r="B246" s="42"/>
      <c r="C246" s="42"/>
      <c r="D246" s="3"/>
      <c r="E246" s="371"/>
      <c r="F246" s="8"/>
      <c r="G246" s="8"/>
      <c r="H246" s="8"/>
      <c r="I246" s="8"/>
      <c r="J246" s="8"/>
      <c r="K246" s="3"/>
      <c r="L246" s="3"/>
      <c r="M246" s="3"/>
      <c r="N246" s="7"/>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2:47" x14ac:dyDescent="0.25">
      <c r="B247" s="42"/>
      <c r="C247" s="42"/>
      <c r="D247" s="3"/>
      <c r="E247" s="371"/>
      <c r="F247" s="8"/>
      <c r="G247" s="8"/>
      <c r="H247" s="8"/>
      <c r="I247" s="8"/>
      <c r="J247" s="8"/>
      <c r="K247" s="3"/>
      <c r="L247" s="3"/>
      <c r="M247" s="3"/>
      <c r="N247" s="7"/>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2:47" x14ac:dyDescent="0.25">
      <c r="B248" s="42"/>
      <c r="C248" s="42"/>
      <c r="D248" s="3"/>
      <c r="E248" s="371"/>
      <c r="F248" s="8"/>
      <c r="G248" s="8"/>
      <c r="H248" s="8"/>
      <c r="I248" s="8"/>
      <c r="J248" s="8"/>
      <c r="K248" s="3"/>
      <c r="L248" s="3"/>
      <c r="M248" s="3"/>
      <c r="N248" s="7"/>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2:47" x14ac:dyDescent="0.25">
      <c r="B249" s="42"/>
      <c r="C249" s="42"/>
      <c r="D249" s="3"/>
      <c r="E249" s="371"/>
      <c r="F249" s="8"/>
      <c r="G249" s="8"/>
      <c r="H249" s="8"/>
      <c r="I249" s="8"/>
      <c r="J249" s="8"/>
      <c r="K249" s="3"/>
      <c r="L249" s="3"/>
      <c r="M249" s="3"/>
      <c r="N249" s="7"/>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2:47" x14ac:dyDescent="0.25">
      <c r="B250" s="42"/>
      <c r="C250" s="42"/>
      <c r="D250" s="3"/>
      <c r="E250" s="371"/>
      <c r="F250" s="8"/>
      <c r="G250" s="8"/>
      <c r="H250" s="8"/>
      <c r="I250" s="8"/>
      <c r="J250" s="8"/>
      <c r="K250" s="3"/>
      <c r="L250" s="3"/>
      <c r="M250" s="3"/>
      <c r="N250" s="7"/>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row>
    <row r="251" spans="2:47" x14ac:dyDescent="0.25">
      <c r="B251" s="42"/>
      <c r="C251" s="42"/>
      <c r="D251" s="3"/>
      <c r="E251" s="371"/>
      <c r="F251" s="8"/>
      <c r="G251" s="8"/>
      <c r="H251" s="8"/>
      <c r="I251" s="8"/>
      <c r="J251" s="8"/>
      <c r="K251" s="3"/>
      <c r="L251" s="3"/>
      <c r="M251" s="3"/>
      <c r="N251" s="7"/>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row>
    <row r="252" spans="2:47" x14ac:dyDescent="0.25">
      <c r="B252" s="42"/>
      <c r="C252" s="42"/>
      <c r="D252" s="3"/>
      <c r="E252" s="371"/>
      <c r="F252" s="8"/>
      <c r="G252" s="8"/>
      <c r="H252" s="8"/>
      <c r="I252" s="8"/>
      <c r="J252" s="8"/>
      <c r="K252" s="3"/>
      <c r="L252" s="3"/>
      <c r="M252" s="3"/>
      <c r="N252" s="7"/>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2:47" x14ac:dyDescent="0.25">
      <c r="B253" s="42"/>
      <c r="C253" s="42"/>
      <c r="D253" s="3"/>
      <c r="E253" s="371"/>
      <c r="F253" s="8"/>
      <c r="G253" s="8"/>
      <c r="H253" s="8"/>
      <c r="I253" s="8"/>
      <c r="J253" s="8"/>
      <c r="K253" s="3"/>
      <c r="L253" s="3"/>
      <c r="M253" s="3"/>
      <c r="N253" s="7"/>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row>
    <row r="254" spans="2:47" x14ac:dyDescent="0.25">
      <c r="B254" s="42"/>
      <c r="C254" s="42"/>
      <c r="D254" s="3"/>
      <c r="E254" s="371"/>
      <c r="F254" s="8"/>
      <c r="G254" s="8"/>
      <c r="H254" s="8"/>
      <c r="I254" s="8"/>
      <c r="J254" s="8"/>
      <c r="K254" s="3"/>
      <c r="L254" s="3"/>
      <c r="M254" s="3"/>
      <c r="N254" s="7"/>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2:47" x14ac:dyDescent="0.25">
      <c r="B255" s="42"/>
      <c r="C255" s="42"/>
      <c r="D255" s="3"/>
      <c r="E255" s="371"/>
      <c r="F255" s="8"/>
      <c r="G255" s="8"/>
      <c r="H255" s="8"/>
      <c r="I255" s="8"/>
      <c r="J255" s="8"/>
      <c r="K255" s="3"/>
      <c r="L255" s="3"/>
      <c r="M255" s="3"/>
      <c r="N255" s="7"/>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row>
    <row r="256" spans="2:47" x14ac:dyDescent="0.25">
      <c r="B256" s="42"/>
      <c r="C256" s="42"/>
      <c r="D256" s="3"/>
      <c r="E256" s="371"/>
      <c r="F256" s="8"/>
      <c r="G256" s="8"/>
      <c r="H256" s="8"/>
      <c r="I256" s="8"/>
      <c r="J256" s="8"/>
      <c r="K256" s="3"/>
      <c r="L256" s="3"/>
      <c r="M256" s="3"/>
      <c r="N256" s="7"/>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row>
    <row r="257" spans="2:47" x14ac:dyDescent="0.25">
      <c r="B257" s="42"/>
      <c r="C257" s="42"/>
      <c r="D257" s="3"/>
      <c r="E257" s="371"/>
      <c r="F257" s="8"/>
      <c r="G257" s="8"/>
      <c r="H257" s="8"/>
      <c r="I257" s="8"/>
      <c r="J257" s="8"/>
      <c r="K257" s="3"/>
      <c r="L257" s="3"/>
      <c r="M257" s="3"/>
      <c r="N257" s="7"/>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row>
    <row r="258" spans="2:47" x14ac:dyDescent="0.25">
      <c r="B258" s="42"/>
      <c r="C258" s="42"/>
      <c r="D258" s="3"/>
      <c r="E258" s="371"/>
      <c r="F258" s="8"/>
      <c r="G258" s="8"/>
      <c r="H258" s="8"/>
      <c r="I258" s="8"/>
      <c r="J258" s="8"/>
      <c r="K258" s="3"/>
      <c r="L258" s="3"/>
      <c r="M258" s="3"/>
      <c r="N258" s="7"/>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row>
    <row r="259" spans="2:47" x14ac:dyDescent="0.25">
      <c r="B259" s="42"/>
      <c r="C259" s="42"/>
      <c r="D259" s="3"/>
      <c r="E259" s="371"/>
      <c r="F259" s="8"/>
      <c r="G259" s="8"/>
      <c r="H259" s="8"/>
      <c r="I259" s="8"/>
      <c r="J259" s="8"/>
      <c r="K259" s="3"/>
      <c r="L259" s="3"/>
      <c r="M259" s="3"/>
      <c r="N259" s="7"/>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row>
    <row r="260" spans="2:47" x14ac:dyDescent="0.25">
      <c r="B260" s="42"/>
      <c r="C260" s="42"/>
      <c r="D260" s="3"/>
      <c r="E260" s="371"/>
      <c r="F260" s="8"/>
      <c r="G260" s="8"/>
      <c r="H260" s="8"/>
      <c r="I260" s="8"/>
      <c r="J260" s="8"/>
      <c r="K260" s="3"/>
      <c r="L260" s="3"/>
      <c r="M260" s="3"/>
      <c r="N260" s="7"/>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2:47" x14ac:dyDescent="0.25">
      <c r="B261" s="42"/>
      <c r="C261" s="42"/>
      <c r="D261" s="3"/>
      <c r="E261" s="371"/>
      <c r="F261" s="8"/>
      <c r="G261" s="8"/>
      <c r="H261" s="8"/>
      <c r="I261" s="8"/>
      <c r="J261" s="8"/>
      <c r="K261" s="3"/>
      <c r="L261" s="3"/>
      <c r="M261" s="3"/>
      <c r="N261" s="7"/>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2:47" x14ac:dyDescent="0.25">
      <c r="B262" s="42"/>
      <c r="C262" s="42"/>
      <c r="D262" s="3"/>
      <c r="E262" s="371"/>
      <c r="F262" s="8"/>
      <c r="G262" s="8"/>
      <c r="H262" s="8"/>
      <c r="I262" s="8"/>
      <c r="J262" s="8"/>
      <c r="K262" s="3"/>
      <c r="L262" s="3"/>
      <c r="M262" s="3"/>
      <c r="N262" s="7"/>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row>
    <row r="263" spans="2:47" x14ac:dyDescent="0.25">
      <c r="B263" s="42"/>
      <c r="C263" s="42"/>
      <c r="D263" s="3"/>
      <c r="E263" s="371"/>
      <c r="F263" s="8"/>
      <c r="G263" s="8"/>
      <c r="H263" s="8"/>
      <c r="I263" s="8"/>
      <c r="J263" s="8"/>
      <c r="K263" s="3"/>
      <c r="L263" s="3"/>
      <c r="M263" s="3"/>
      <c r="N263" s="7"/>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row>
    <row r="264" spans="2:47" x14ac:dyDescent="0.25">
      <c r="B264" s="42"/>
      <c r="C264" s="42"/>
      <c r="D264" s="3"/>
      <c r="E264" s="371"/>
      <c r="F264" s="8"/>
      <c r="G264" s="8"/>
      <c r="H264" s="8"/>
      <c r="I264" s="8"/>
      <c r="J264" s="8"/>
      <c r="K264" s="3"/>
      <c r="L264" s="3"/>
      <c r="M264" s="3"/>
      <c r="N264" s="7"/>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row>
    <row r="265" spans="2:47" x14ac:dyDescent="0.25">
      <c r="B265" s="42"/>
      <c r="C265" s="42"/>
      <c r="D265" s="3"/>
      <c r="E265" s="371"/>
      <c r="F265" s="8"/>
      <c r="G265" s="8"/>
      <c r="H265" s="8"/>
      <c r="I265" s="8"/>
      <c r="J265" s="8"/>
      <c r="K265" s="3"/>
      <c r="L265" s="3"/>
      <c r="M265" s="3"/>
      <c r="N265" s="7"/>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row>
    <row r="266" spans="2:47" x14ac:dyDescent="0.25">
      <c r="B266" s="42"/>
      <c r="C266" s="42"/>
      <c r="D266" s="3"/>
      <c r="E266" s="371"/>
      <c r="F266" s="8"/>
      <c r="G266" s="8"/>
      <c r="H266" s="8"/>
      <c r="I266" s="8"/>
      <c r="J266" s="8"/>
      <c r="K266" s="3"/>
      <c r="L266" s="3"/>
      <c r="M266" s="3"/>
      <c r="N266" s="7"/>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row>
    <row r="267" spans="2:47" x14ac:dyDescent="0.25">
      <c r="B267" s="42"/>
      <c r="C267" s="42"/>
      <c r="D267" s="3"/>
      <c r="E267" s="371"/>
      <c r="F267" s="8"/>
      <c r="G267" s="8"/>
      <c r="H267" s="8"/>
      <c r="I267" s="8"/>
      <c r="J267" s="8"/>
      <c r="K267" s="3"/>
      <c r="L267" s="3"/>
      <c r="M267" s="3"/>
      <c r="N267" s="7"/>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row>
    <row r="268" spans="2:47" x14ac:dyDescent="0.25">
      <c r="B268" s="42"/>
      <c r="C268" s="42"/>
      <c r="D268" s="3"/>
      <c r="E268" s="371"/>
      <c r="F268" s="8"/>
      <c r="G268" s="8"/>
      <c r="H268" s="8"/>
      <c r="I268" s="8"/>
      <c r="J268" s="8"/>
      <c r="K268" s="3"/>
      <c r="L268" s="3"/>
      <c r="M268" s="3"/>
      <c r="N268" s="7"/>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row>
    <row r="269" spans="2:47" x14ac:dyDescent="0.25">
      <c r="B269" s="42"/>
      <c r="C269" s="42"/>
      <c r="D269" s="3"/>
      <c r="E269" s="371"/>
      <c r="F269" s="8"/>
      <c r="G269" s="8"/>
      <c r="H269" s="8"/>
      <c r="I269" s="8"/>
      <c r="J269" s="8"/>
      <c r="K269" s="3"/>
      <c r="L269" s="3"/>
      <c r="M269" s="3"/>
      <c r="N269" s="7"/>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row>
    <row r="270" spans="2:47" x14ac:dyDescent="0.25">
      <c r="B270" s="42"/>
      <c r="C270" s="42"/>
      <c r="D270" s="3"/>
      <c r="E270" s="371"/>
      <c r="F270" s="8"/>
      <c r="G270" s="8"/>
      <c r="H270" s="8"/>
      <c r="I270" s="8"/>
      <c r="J270" s="8"/>
      <c r="K270" s="3"/>
      <c r="L270" s="3"/>
      <c r="M270" s="3"/>
      <c r="N270" s="7"/>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row>
    <row r="271" spans="2:47" x14ac:dyDescent="0.25">
      <c r="B271" s="42"/>
      <c r="C271" s="42"/>
      <c r="D271" s="3"/>
      <c r="E271" s="371"/>
      <c r="F271" s="8"/>
      <c r="G271" s="8"/>
      <c r="H271" s="8"/>
      <c r="I271" s="8"/>
      <c r="J271" s="8"/>
      <c r="K271" s="3"/>
      <c r="L271" s="3"/>
      <c r="M271" s="3"/>
      <c r="N271" s="7"/>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row>
    <row r="272" spans="2:47" x14ac:dyDescent="0.25">
      <c r="B272" s="42"/>
      <c r="C272" s="42"/>
      <c r="D272" s="3"/>
      <c r="E272" s="371"/>
      <c r="F272" s="8"/>
      <c r="G272" s="8"/>
      <c r="H272" s="8"/>
      <c r="I272" s="8"/>
      <c r="J272" s="8"/>
      <c r="K272" s="3"/>
      <c r="L272" s="3"/>
      <c r="M272" s="3"/>
      <c r="N272" s="7"/>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row>
    <row r="273" spans="2:47" x14ac:dyDescent="0.25">
      <c r="B273" s="42"/>
      <c r="C273" s="42"/>
      <c r="D273" s="3"/>
      <c r="E273" s="371"/>
      <c r="F273" s="8"/>
      <c r="G273" s="8"/>
      <c r="H273" s="8"/>
      <c r="I273" s="8"/>
      <c r="J273" s="8"/>
      <c r="K273" s="3"/>
      <c r="L273" s="3"/>
      <c r="M273" s="3"/>
      <c r="N273" s="7"/>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row>
    <row r="274" spans="2:47" x14ac:dyDescent="0.25">
      <c r="B274" s="42"/>
      <c r="C274" s="42"/>
      <c r="D274" s="3"/>
      <c r="E274" s="371"/>
      <c r="F274" s="8"/>
      <c r="G274" s="8"/>
      <c r="H274" s="8"/>
      <c r="I274" s="8"/>
      <c r="J274" s="8"/>
      <c r="K274" s="3"/>
      <c r="L274" s="3"/>
      <c r="M274" s="3"/>
      <c r="N274" s="7"/>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row>
    <row r="275" spans="2:47" x14ac:dyDescent="0.25">
      <c r="B275" s="42"/>
      <c r="C275" s="42"/>
      <c r="D275" s="3"/>
      <c r="E275" s="371"/>
      <c r="F275" s="8"/>
      <c r="G275" s="8"/>
      <c r="H275" s="8"/>
      <c r="I275" s="8"/>
      <c r="J275" s="8"/>
      <c r="K275" s="3"/>
      <c r="L275" s="3"/>
      <c r="M275" s="3"/>
      <c r="N275" s="7"/>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row>
    <row r="276" spans="2:47" x14ac:dyDescent="0.25">
      <c r="B276" s="42"/>
      <c r="C276" s="42"/>
      <c r="D276" s="3"/>
      <c r="E276" s="371"/>
      <c r="F276" s="8"/>
      <c r="G276" s="8"/>
      <c r="H276" s="8"/>
      <c r="I276" s="8"/>
      <c r="J276" s="8"/>
      <c r="K276" s="3"/>
      <c r="L276" s="3"/>
      <c r="M276" s="3"/>
      <c r="N276" s="7"/>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row>
    <row r="277" spans="2:47" x14ac:dyDescent="0.25">
      <c r="B277" s="42"/>
      <c r="C277" s="42"/>
      <c r="D277" s="3"/>
      <c r="E277" s="371"/>
      <c r="F277" s="8"/>
      <c r="G277" s="8"/>
      <c r="H277" s="8"/>
      <c r="I277" s="8"/>
      <c r="J277" s="8"/>
      <c r="K277" s="3"/>
      <c r="L277" s="3"/>
      <c r="M277" s="3"/>
      <c r="N277" s="7"/>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row>
    <row r="278" spans="2:47" x14ac:dyDescent="0.25">
      <c r="B278" s="42"/>
      <c r="C278" s="42"/>
      <c r="D278" s="3"/>
      <c r="E278" s="371"/>
      <c r="F278" s="8"/>
      <c r="G278" s="8"/>
      <c r="H278" s="8"/>
      <c r="I278" s="8"/>
      <c r="J278" s="8"/>
      <c r="K278" s="3"/>
      <c r="L278" s="3"/>
      <c r="M278" s="3"/>
      <c r="N278" s="7"/>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row>
    <row r="279" spans="2:47" x14ac:dyDescent="0.25">
      <c r="B279" s="42"/>
      <c r="C279" s="42"/>
      <c r="D279" s="3"/>
      <c r="E279" s="371"/>
      <c r="F279" s="8"/>
      <c r="G279" s="8"/>
      <c r="H279" s="8"/>
      <c r="I279" s="8"/>
      <c r="J279" s="8"/>
      <c r="K279" s="3"/>
      <c r="L279" s="3"/>
      <c r="M279" s="3"/>
      <c r="N279" s="7"/>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2:47" x14ac:dyDescent="0.25">
      <c r="B280" s="42"/>
      <c r="C280" s="42"/>
      <c r="D280" s="3"/>
      <c r="E280" s="371"/>
      <c r="F280" s="8"/>
      <c r="G280" s="8"/>
      <c r="H280" s="8"/>
      <c r="I280" s="8"/>
      <c r="J280" s="8"/>
      <c r="K280" s="3"/>
      <c r="L280" s="3"/>
      <c r="M280" s="3"/>
      <c r="N280" s="7"/>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2:47" x14ac:dyDescent="0.25">
      <c r="B281" s="42"/>
      <c r="C281" s="42"/>
      <c r="D281" s="3"/>
      <c r="E281" s="371"/>
      <c r="F281" s="8"/>
      <c r="G281" s="8"/>
      <c r="H281" s="8"/>
      <c r="I281" s="8"/>
      <c r="J281" s="8"/>
      <c r="K281" s="3"/>
      <c r="L281" s="3"/>
      <c r="M281" s="3"/>
      <c r="N281" s="7"/>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2:47" x14ac:dyDescent="0.25">
      <c r="B282" s="42"/>
      <c r="C282" s="42"/>
      <c r="D282" s="3"/>
      <c r="E282" s="371"/>
      <c r="F282" s="8"/>
      <c r="G282" s="8"/>
      <c r="H282" s="8"/>
      <c r="I282" s="8"/>
      <c r="J282" s="8"/>
      <c r="K282" s="3"/>
      <c r="L282" s="3"/>
      <c r="M282" s="3"/>
      <c r="N282" s="7"/>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2:47" x14ac:dyDescent="0.25">
      <c r="B283" s="42"/>
      <c r="C283" s="42"/>
      <c r="D283" s="3"/>
      <c r="E283" s="371"/>
      <c r="F283" s="8"/>
      <c r="G283" s="8"/>
      <c r="H283" s="8"/>
      <c r="I283" s="8"/>
      <c r="J283" s="8"/>
      <c r="K283" s="3"/>
      <c r="L283" s="3"/>
      <c r="M283" s="3"/>
      <c r="N283" s="7"/>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2:47" x14ac:dyDescent="0.25">
      <c r="B284" s="42"/>
      <c r="C284" s="42"/>
      <c r="D284" s="3"/>
      <c r="E284" s="371"/>
      <c r="F284" s="8"/>
      <c r="G284" s="8"/>
      <c r="H284" s="8"/>
      <c r="I284" s="8"/>
      <c r="J284" s="8"/>
      <c r="K284" s="3"/>
      <c r="L284" s="3"/>
      <c r="M284" s="3"/>
      <c r="N284" s="7"/>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2:47" x14ac:dyDescent="0.25">
      <c r="B285" s="42"/>
      <c r="C285" s="42"/>
      <c r="D285" s="3"/>
      <c r="E285" s="371"/>
      <c r="F285" s="8"/>
      <c r="G285" s="8"/>
      <c r="H285" s="8"/>
      <c r="I285" s="8"/>
      <c r="J285" s="8"/>
      <c r="K285" s="3"/>
      <c r="L285" s="3"/>
      <c r="M285" s="3"/>
      <c r="N285" s="7"/>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2:47" x14ac:dyDescent="0.25">
      <c r="B286" s="42"/>
      <c r="C286" s="42"/>
      <c r="D286" s="3"/>
      <c r="E286" s="371"/>
      <c r="F286" s="8"/>
      <c r="G286" s="8"/>
      <c r="H286" s="8"/>
      <c r="I286" s="8"/>
      <c r="J286" s="8"/>
      <c r="K286" s="3"/>
      <c r="L286" s="3"/>
      <c r="M286" s="3"/>
      <c r="N286" s="7"/>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2:47" x14ac:dyDescent="0.25">
      <c r="B287" s="42"/>
      <c r="C287" s="42"/>
      <c r="D287" s="3"/>
      <c r="E287" s="371"/>
      <c r="F287" s="8"/>
      <c r="G287" s="8"/>
      <c r="H287" s="8"/>
      <c r="I287" s="8"/>
      <c r="J287" s="8"/>
      <c r="K287" s="3"/>
      <c r="L287" s="3"/>
      <c r="M287" s="3"/>
      <c r="N287" s="7"/>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2:47" x14ac:dyDescent="0.25">
      <c r="B288" s="42"/>
      <c r="C288" s="42"/>
      <c r="D288" s="3"/>
      <c r="E288" s="371"/>
      <c r="F288" s="8"/>
      <c r="G288" s="8"/>
      <c r="H288" s="8"/>
      <c r="I288" s="8"/>
      <c r="J288" s="8"/>
      <c r="K288" s="3"/>
      <c r="L288" s="3"/>
      <c r="M288" s="3"/>
      <c r="N288" s="7"/>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2:47" x14ac:dyDescent="0.25">
      <c r="B289" s="42"/>
      <c r="C289" s="42"/>
      <c r="D289" s="3"/>
      <c r="E289" s="371"/>
      <c r="F289" s="8"/>
      <c r="G289" s="8"/>
      <c r="H289" s="8"/>
      <c r="I289" s="8"/>
      <c r="J289" s="8"/>
      <c r="K289" s="3"/>
      <c r="L289" s="3"/>
      <c r="M289" s="3"/>
      <c r="N289" s="7"/>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2:47" x14ac:dyDescent="0.25">
      <c r="B290" s="42"/>
      <c r="C290" s="42"/>
      <c r="D290" s="3"/>
      <c r="E290" s="371"/>
      <c r="F290" s="8"/>
      <c r="G290" s="8"/>
      <c r="H290" s="8"/>
      <c r="I290" s="8"/>
      <c r="J290" s="8"/>
      <c r="K290" s="3"/>
      <c r="L290" s="3"/>
      <c r="M290" s="3"/>
      <c r="N290" s="7"/>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2:47" x14ac:dyDescent="0.25">
      <c r="B291" s="42"/>
      <c r="C291" s="42"/>
      <c r="D291" s="3"/>
      <c r="E291" s="371"/>
      <c r="F291" s="8"/>
      <c r="G291" s="8"/>
      <c r="H291" s="8"/>
      <c r="I291" s="8"/>
      <c r="J291" s="8"/>
      <c r="K291" s="3"/>
      <c r="L291" s="3"/>
      <c r="M291" s="3"/>
      <c r="N291" s="7"/>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row>
    <row r="292" spans="2:47" x14ac:dyDescent="0.25">
      <c r="B292" s="42"/>
      <c r="C292" s="42"/>
      <c r="D292" s="3"/>
      <c r="E292" s="371"/>
      <c r="F292" s="8"/>
      <c r="G292" s="8"/>
      <c r="H292" s="8"/>
      <c r="I292" s="8"/>
      <c r="J292" s="8"/>
      <c r="K292" s="3"/>
      <c r="L292" s="3"/>
      <c r="M292" s="3"/>
      <c r="N292" s="7"/>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row>
    <row r="293" spans="2:47" x14ac:dyDescent="0.25">
      <c r="B293" s="42"/>
      <c r="C293" s="42"/>
      <c r="D293" s="3"/>
      <c r="E293" s="371"/>
      <c r="F293" s="8"/>
      <c r="G293" s="8"/>
      <c r="H293" s="8"/>
      <c r="I293" s="8"/>
      <c r="J293" s="8"/>
      <c r="K293" s="3"/>
      <c r="L293" s="3"/>
      <c r="M293" s="3"/>
      <c r="N293" s="7"/>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row>
    <row r="294" spans="2:47" x14ac:dyDescent="0.25">
      <c r="B294" s="42"/>
      <c r="C294" s="42"/>
      <c r="D294" s="3"/>
      <c r="E294" s="371"/>
      <c r="F294" s="8"/>
      <c r="G294" s="8"/>
      <c r="H294" s="8"/>
      <c r="I294" s="8"/>
      <c r="J294" s="8"/>
      <c r="K294" s="3"/>
      <c r="L294" s="3"/>
      <c r="M294" s="3"/>
      <c r="N294" s="7"/>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row>
    <row r="295" spans="2:47" x14ac:dyDescent="0.25">
      <c r="B295" s="42"/>
      <c r="C295" s="42"/>
      <c r="D295" s="3"/>
      <c r="E295" s="371"/>
      <c r="F295" s="8"/>
      <c r="G295" s="8"/>
      <c r="H295" s="8"/>
      <c r="I295" s="8"/>
      <c r="J295" s="8"/>
      <c r="K295" s="3"/>
      <c r="L295" s="3"/>
      <c r="M295" s="3"/>
      <c r="N295" s="7"/>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row>
    <row r="296" spans="2:47" x14ac:dyDescent="0.25">
      <c r="B296" s="42"/>
      <c r="C296" s="42"/>
      <c r="D296" s="3"/>
      <c r="E296" s="371"/>
      <c r="F296" s="8"/>
      <c r="G296" s="8"/>
      <c r="H296" s="8"/>
      <c r="I296" s="8"/>
      <c r="J296" s="8"/>
      <c r="K296" s="3"/>
      <c r="L296" s="3"/>
      <c r="M296" s="3"/>
      <c r="N296" s="7"/>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row>
    <row r="297" spans="2:47" x14ac:dyDescent="0.25">
      <c r="B297" s="42"/>
      <c r="C297" s="42"/>
      <c r="D297" s="3"/>
      <c r="E297" s="371"/>
      <c r="F297" s="8"/>
      <c r="G297" s="8"/>
      <c r="H297" s="8"/>
      <c r="I297" s="8"/>
      <c r="J297" s="8"/>
      <c r="K297" s="3"/>
      <c r="L297" s="3"/>
      <c r="M297" s="3"/>
      <c r="N297" s="7"/>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row>
    <row r="298" spans="2:47" x14ac:dyDescent="0.25">
      <c r="B298" s="42"/>
      <c r="C298" s="42"/>
      <c r="D298" s="3"/>
      <c r="E298" s="371"/>
      <c r="F298" s="8"/>
      <c r="G298" s="8"/>
      <c r="H298" s="8"/>
      <c r="I298" s="8"/>
      <c r="J298" s="8"/>
      <c r="K298" s="3"/>
      <c r="L298" s="3"/>
      <c r="M298" s="3"/>
      <c r="N298" s="7"/>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row>
    <row r="299" spans="2:47" x14ac:dyDescent="0.25">
      <c r="B299" s="42"/>
      <c r="C299" s="42"/>
      <c r="D299" s="3"/>
      <c r="E299" s="371"/>
      <c r="F299" s="8"/>
      <c r="G299" s="8"/>
      <c r="H299" s="8"/>
      <c r="I299" s="8"/>
      <c r="J299" s="8"/>
      <c r="K299" s="3"/>
      <c r="L299" s="3"/>
      <c r="M299" s="3"/>
      <c r="N299" s="7"/>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row>
    <row r="300" spans="2:47" x14ac:dyDescent="0.25">
      <c r="B300" s="42"/>
      <c r="C300" s="42"/>
      <c r="D300" s="3"/>
      <c r="E300" s="371"/>
      <c r="F300" s="8"/>
      <c r="G300" s="8"/>
      <c r="H300" s="8"/>
      <c r="I300" s="8"/>
      <c r="J300" s="8"/>
      <c r="K300" s="3"/>
      <c r="L300" s="3"/>
      <c r="M300" s="3"/>
      <c r="N300" s="7"/>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row>
    <row r="301" spans="2:47" x14ac:dyDescent="0.25">
      <c r="B301" s="42"/>
      <c r="C301" s="42"/>
      <c r="D301" s="3"/>
      <c r="E301" s="371"/>
      <c r="F301" s="8"/>
      <c r="G301" s="8"/>
      <c r="H301" s="8"/>
      <c r="I301" s="8"/>
      <c r="J301" s="8"/>
      <c r="K301" s="3"/>
      <c r="L301" s="3"/>
      <c r="M301" s="3"/>
      <c r="N301" s="7"/>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2:47" x14ac:dyDescent="0.25">
      <c r="B302" s="42"/>
      <c r="C302" s="42"/>
      <c r="D302" s="3"/>
      <c r="E302" s="371"/>
      <c r="F302" s="8"/>
      <c r="G302" s="8"/>
      <c r="H302" s="8"/>
      <c r="I302" s="8"/>
      <c r="J302" s="8"/>
      <c r="K302" s="3"/>
      <c r="L302" s="3"/>
      <c r="M302" s="3"/>
      <c r="N302" s="7"/>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row>
    <row r="303" spans="2:47" x14ac:dyDescent="0.25">
      <c r="B303" s="42"/>
      <c r="C303" s="42"/>
      <c r="D303" s="3"/>
      <c r="E303" s="371"/>
      <c r="F303" s="8"/>
      <c r="G303" s="8"/>
      <c r="H303" s="8"/>
      <c r="I303" s="8"/>
      <c r="J303" s="8"/>
      <c r="K303" s="3"/>
      <c r="L303" s="3"/>
      <c r="M303" s="3"/>
      <c r="N303" s="7"/>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row>
    <row r="304" spans="2:47" x14ac:dyDescent="0.25">
      <c r="B304" s="42"/>
      <c r="C304" s="42"/>
      <c r="D304" s="3"/>
      <c r="E304" s="371"/>
      <c r="F304" s="8"/>
      <c r="G304" s="8"/>
      <c r="H304" s="8"/>
      <c r="I304" s="8"/>
      <c r="J304" s="8"/>
      <c r="K304" s="3"/>
      <c r="L304" s="3"/>
      <c r="M304" s="3"/>
      <c r="N304" s="7"/>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row>
    <row r="305" spans="2:47" x14ac:dyDescent="0.25">
      <c r="B305" s="42"/>
      <c r="C305" s="42"/>
      <c r="D305" s="3"/>
      <c r="E305" s="371"/>
      <c r="F305" s="8"/>
      <c r="G305" s="8"/>
      <c r="H305" s="8"/>
      <c r="I305" s="8"/>
      <c r="J305" s="8"/>
      <c r="K305" s="3"/>
      <c r="L305" s="3"/>
      <c r="M305" s="3"/>
      <c r="N305" s="7"/>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row>
    <row r="306" spans="2:47" x14ac:dyDescent="0.25">
      <c r="B306" s="42"/>
      <c r="C306" s="42"/>
      <c r="D306" s="3"/>
      <c r="E306" s="371"/>
      <c r="F306" s="8"/>
      <c r="G306" s="8"/>
      <c r="H306" s="8"/>
      <c r="I306" s="8"/>
      <c r="J306" s="8"/>
      <c r="K306" s="3"/>
      <c r="L306" s="3"/>
      <c r="M306" s="3"/>
      <c r="N306" s="7"/>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row>
    <row r="307" spans="2:47" x14ac:dyDescent="0.25">
      <c r="B307" s="42"/>
      <c r="C307" s="42"/>
      <c r="D307" s="3"/>
      <c r="E307" s="371"/>
      <c r="F307" s="8"/>
      <c r="G307" s="8"/>
      <c r="H307" s="8"/>
      <c r="I307" s="8"/>
      <c r="J307" s="8"/>
      <c r="K307" s="3"/>
      <c r="L307" s="3"/>
      <c r="M307" s="3"/>
      <c r="N307" s="7"/>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row>
    <row r="308" spans="2:47" x14ac:dyDescent="0.25">
      <c r="B308" s="42"/>
      <c r="C308" s="42"/>
      <c r="D308" s="3"/>
      <c r="E308" s="371"/>
      <c r="F308" s="8"/>
      <c r="G308" s="8"/>
      <c r="H308" s="8"/>
      <c r="I308" s="8"/>
      <c r="J308" s="8"/>
      <c r="K308" s="3"/>
      <c r="L308" s="3"/>
      <c r="M308" s="3"/>
      <c r="N308" s="7"/>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row>
    <row r="309" spans="2:47" x14ac:dyDescent="0.25">
      <c r="B309" s="42"/>
      <c r="C309" s="42"/>
      <c r="D309" s="3"/>
      <c r="E309" s="371"/>
      <c r="F309" s="8"/>
      <c r="G309" s="8"/>
      <c r="H309" s="8"/>
      <c r="I309" s="8"/>
      <c r="J309" s="8"/>
      <c r="K309" s="3"/>
      <c r="L309" s="3"/>
      <c r="M309" s="3"/>
      <c r="N309" s="7"/>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row>
    <row r="310" spans="2:47" x14ac:dyDescent="0.25">
      <c r="B310" s="42"/>
      <c r="C310" s="42"/>
      <c r="D310" s="3"/>
      <c r="E310" s="371"/>
      <c r="F310" s="8"/>
      <c r="G310" s="8"/>
      <c r="H310" s="8"/>
      <c r="I310" s="8"/>
      <c r="J310" s="8"/>
      <c r="K310" s="3"/>
      <c r="L310" s="3"/>
      <c r="M310" s="3"/>
      <c r="N310" s="7"/>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row>
    <row r="311" spans="2:47" x14ac:dyDescent="0.25">
      <c r="B311" s="42"/>
      <c r="C311" s="42"/>
      <c r="D311" s="3"/>
      <c r="E311" s="371"/>
      <c r="F311" s="8"/>
      <c r="G311" s="8"/>
      <c r="H311" s="8"/>
      <c r="I311" s="8"/>
      <c r="J311" s="8"/>
      <c r="K311" s="3"/>
      <c r="L311" s="3"/>
      <c r="M311" s="3"/>
      <c r="N311" s="7"/>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row>
    <row r="312" spans="2:47" x14ac:dyDescent="0.25">
      <c r="B312" s="42"/>
      <c r="C312" s="42"/>
      <c r="D312" s="3"/>
      <c r="E312" s="371"/>
      <c r="F312" s="8"/>
      <c r="G312" s="8"/>
      <c r="H312" s="8"/>
      <c r="I312" s="8"/>
      <c r="J312" s="8"/>
      <c r="K312" s="3"/>
      <c r="L312" s="3"/>
      <c r="M312" s="3"/>
      <c r="N312" s="7"/>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row>
    <row r="313" spans="2:47" x14ac:dyDescent="0.25">
      <c r="B313" s="42"/>
      <c r="C313" s="42"/>
      <c r="D313" s="3"/>
      <c r="E313" s="371"/>
      <c r="F313" s="8"/>
      <c r="G313" s="8"/>
      <c r="H313" s="8"/>
      <c r="I313" s="8"/>
      <c r="J313" s="8"/>
      <c r="K313" s="3"/>
      <c r="L313" s="3"/>
      <c r="M313" s="3"/>
      <c r="N313" s="7"/>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row>
    <row r="314" spans="2:47" x14ac:dyDescent="0.25">
      <c r="B314" s="42"/>
      <c r="C314" s="42"/>
      <c r="D314" s="3"/>
      <c r="E314" s="371"/>
      <c r="F314" s="8"/>
      <c r="G314" s="8"/>
      <c r="H314" s="8"/>
      <c r="I314" s="8"/>
      <c r="J314" s="8"/>
      <c r="K314" s="3"/>
      <c r="L314" s="3"/>
      <c r="M314" s="3"/>
      <c r="N314" s="7"/>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row>
    <row r="315" spans="2:47" x14ac:dyDescent="0.25">
      <c r="B315" s="42"/>
      <c r="C315" s="42"/>
      <c r="D315" s="3"/>
      <c r="E315" s="371"/>
      <c r="F315" s="8"/>
      <c r="G315" s="8"/>
      <c r="H315" s="8"/>
      <c r="I315" s="8"/>
      <c r="J315" s="8"/>
      <c r="K315" s="3"/>
      <c r="L315" s="3"/>
      <c r="M315" s="3"/>
      <c r="N315" s="7"/>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row>
    <row r="316" spans="2:47" x14ac:dyDescent="0.25">
      <c r="B316" s="42"/>
      <c r="C316" s="42"/>
      <c r="D316" s="3"/>
      <c r="E316" s="371"/>
      <c r="F316" s="8"/>
      <c r="G316" s="8"/>
      <c r="H316" s="8"/>
      <c r="I316" s="8"/>
      <c r="J316" s="8"/>
      <c r="K316" s="3"/>
      <c r="L316" s="3"/>
      <c r="M316" s="3"/>
      <c r="N316" s="7"/>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row>
    <row r="317" spans="2:47" x14ac:dyDescent="0.25">
      <c r="B317" s="42"/>
      <c r="C317" s="42"/>
      <c r="D317" s="3"/>
      <c r="E317" s="371"/>
      <c r="F317" s="8"/>
      <c r="G317" s="8"/>
      <c r="H317" s="8"/>
      <c r="I317" s="8"/>
      <c r="J317" s="8"/>
      <c r="K317" s="3"/>
      <c r="L317" s="3"/>
      <c r="M317" s="3"/>
      <c r="N317" s="7"/>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row>
    <row r="318" spans="2:47" x14ac:dyDescent="0.25">
      <c r="B318" s="42"/>
      <c r="C318" s="42"/>
      <c r="D318" s="3"/>
      <c r="E318" s="371"/>
      <c r="F318" s="8"/>
      <c r="G318" s="8"/>
      <c r="H318" s="8"/>
      <c r="I318" s="8"/>
      <c r="J318" s="8"/>
      <c r="K318" s="3"/>
      <c r="L318" s="3"/>
      <c r="M318" s="3"/>
      <c r="N318" s="7"/>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row>
    <row r="319" spans="2:47" x14ac:dyDescent="0.25">
      <c r="B319" s="42"/>
      <c r="C319" s="42"/>
      <c r="D319" s="3"/>
      <c r="E319" s="371"/>
      <c r="F319" s="8"/>
      <c r="G319" s="8"/>
      <c r="H319" s="8"/>
      <c r="I319" s="8"/>
      <c r="J319" s="8"/>
      <c r="K319" s="3"/>
      <c r="L319" s="3"/>
      <c r="M319" s="3"/>
      <c r="N319" s="7"/>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row>
    <row r="320" spans="2:47" x14ac:dyDescent="0.25">
      <c r="B320" s="42"/>
      <c r="C320" s="42"/>
      <c r="D320" s="3"/>
      <c r="E320" s="371"/>
      <c r="F320" s="8"/>
      <c r="G320" s="8"/>
      <c r="H320" s="8"/>
      <c r="I320" s="8"/>
      <c r="J320" s="8"/>
      <c r="K320" s="3"/>
      <c r="L320" s="3"/>
      <c r="M320" s="3"/>
      <c r="N320" s="7"/>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row>
    <row r="321" spans="2:47" x14ac:dyDescent="0.25">
      <c r="B321" s="42"/>
      <c r="C321" s="42"/>
      <c r="D321" s="3"/>
      <c r="E321" s="371"/>
      <c r="F321" s="8"/>
      <c r="G321" s="8"/>
      <c r="H321" s="8"/>
      <c r="I321" s="8"/>
      <c r="J321" s="8"/>
      <c r="K321" s="3"/>
      <c r="L321" s="3"/>
      <c r="M321" s="3"/>
      <c r="N321" s="7"/>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row>
    <row r="322" spans="2:47" x14ac:dyDescent="0.25">
      <c r="B322" s="42"/>
      <c r="C322" s="42"/>
      <c r="D322" s="3"/>
      <c r="E322" s="371"/>
      <c r="F322" s="8"/>
      <c r="G322" s="8"/>
      <c r="H322" s="8"/>
      <c r="I322" s="8"/>
      <c r="J322" s="8"/>
      <c r="K322" s="3"/>
      <c r="L322" s="3"/>
      <c r="M322" s="3"/>
      <c r="N322" s="7"/>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row>
    <row r="323" spans="2:47" x14ac:dyDescent="0.25">
      <c r="B323" s="42"/>
      <c r="C323" s="42"/>
      <c r="D323" s="3"/>
      <c r="E323" s="371"/>
      <c r="F323" s="8"/>
      <c r="G323" s="8"/>
      <c r="H323" s="8"/>
      <c r="I323" s="8"/>
      <c r="J323" s="8"/>
      <c r="K323" s="3"/>
      <c r="L323" s="3"/>
      <c r="M323" s="3"/>
      <c r="N323" s="7"/>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2:47" x14ac:dyDescent="0.25">
      <c r="B324" s="42"/>
      <c r="C324" s="42"/>
      <c r="D324" s="3"/>
      <c r="E324" s="371"/>
      <c r="F324" s="8"/>
      <c r="G324" s="8"/>
      <c r="H324" s="8"/>
      <c r="I324" s="8"/>
      <c r="J324" s="8"/>
      <c r="K324" s="3"/>
      <c r="L324" s="3"/>
      <c r="M324" s="3"/>
      <c r="N324" s="7"/>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2:47" x14ac:dyDescent="0.25">
      <c r="B325" s="42"/>
      <c r="C325" s="42"/>
      <c r="D325" s="3"/>
      <c r="E325" s="371"/>
      <c r="F325" s="8"/>
      <c r="G325" s="8"/>
      <c r="H325" s="8"/>
      <c r="I325" s="8"/>
      <c r="J325" s="8"/>
      <c r="K325" s="3"/>
      <c r="L325" s="3"/>
      <c r="M325" s="3"/>
      <c r="N325" s="7"/>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2:47" x14ac:dyDescent="0.25">
      <c r="B326" s="42"/>
      <c r="C326" s="42"/>
      <c r="D326" s="3"/>
      <c r="E326" s="371"/>
      <c r="F326" s="8"/>
      <c r="G326" s="8"/>
      <c r="H326" s="8"/>
      <c r="I326" s="8"/>
      <c r="J326" s="8"/>
      <c r="K326" s="3"/>
      <c r="L326" s="3"/>
      <c r="M326" s="3"/>
      <c r="N326" s="7"/>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2:47" x14ac:dyDescent="0.25">
      <c r="B327" s="42"/>
      <c r="C327" s="42"/>
      <c r="D327" s="3"/>
      <c r="E327" s="371"/>
      <c r="F327" s="8"/>
      <c r="G327" s="8"/>
      <c r="H327" s="8"/>
      <c r="I327" s="8"/>
      <c r="J327" s="8"/>
      <c r="K327" s="3"/>
      <c r="L327" s="3"/>
      <c r="M327" s="3"/>
      <c r="N327" s="7"/>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2:47" x14ac:dyDescent="0.25">
      <c r="B328" s="42"/>
      <c r="C328" s="42"/>
      <c r="D328" s="3"/>
      <c r="E328" s="371"/>
      <c r="F328" s="8"/>
      <c r="G328" s="8"/>
      <c r="H328" s="8"/>
      <c r="I328" s="8"/>
      <c r="J328" s="8"/>
      <c r="K328" s="3"/>
      <c r="L328" s="3"/>
      <c r="M328" s="3"/>
      <c r="N328" s="7"/>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row>
    <row r="329" spans="2:47" x14ac:dyDescent="0.25">
      <c r="B329" s="42"/>
      <c r="C329" s="42"/>
      <c r="D329" s="3"/>
      <c r="E329" s="371"/>
      <c r="F329" s="8"/>
      <c r="G329" s="8"/>
      <c r="H329" s="8"/>
      <c r="I329" s="8"/>
      <c r="J329" s="8"/>
      <c r="K329" s="3"/>
      <c r="L329" s="3"/>
      <c r="M329" s="3"/>
      <c r="N329" s="7"/>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row>
    <row r="330" spans="2:47" x14ac:dyDescent="0.25">
      <c r="B330" s="42"/>
      <c r="C330" s="42"/>
      <c r="D330" s="3"/>
      <c r="E330" s="371"/>
      <c r="F330" s="8"/>
      <c r="G330" s="8"/>
      <c r="H330" s="8"/>
      <c r="I330" s="8"/>
      <c r="J330" s="8"/>
      <c r="K330" s="3"/>
      <c r="L330" s="3"/>
      <c r="M330" s="3"/>
      <c r="N330" s="7"/>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2:47" x14ac:dyDescent="0.25">
      <c r="B331" s="42"/>
      <c r="C331" s="42"/>
      <c r="D331" s="3"/>
      <c r="E331" s="371"/>
      <c r="F331" s="8"/>
      <c r="G331" s="8"/>
      <c r="H331" s="8"/>
      <c r="I331" s="8"/>
      <c r="J331" s="8"/>
      <c r="K331" s="3"/>
      <c r="L331" s="3"/>
      <c r="M331" s="3"/>
      <c r="N331" s="7"/>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2:47" x14ac:dyDescent="0.25">
      <c r="B332" s="42"/>
      <c r="C332" s="42"/>
      <c r="D332" s="3"/>
      <c r="E332" s="371"/>
      <c r="F332" s="8"/>
      <c r="G332" s="8"/>
      <c r="H332" s="8"/>
      <c r="I332" s="8"/>
      <c r="J332" s="8"/>
      <c r="K332" s="3"/>
      <c r="L332" s="3"/>
      <c r="M332" s="3"/>
      <c r="N332" s="7"/>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2:47" x14ac:dyDescent="0.25">
      <c r="B333" s="42"/>
      <c r="C333" s="42"/>
      <c r="D333" s="3"/>
      <c r="E333" s="371"/>
      <c r="F333" s="8"/>
      <c r="G333" s="8"/>
      <c r="H333" s="8"/>
      <c r="I333" s="8"/>
      <c r="J333" s="8"/>
      <c r="K333" s="3"/>
      <c r="L333" s="3"/>
      <c r="M333" s="3"/>
      <c r="N333" s="7"/>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row>
    <row r="334" spans="2:47" x14ac:dyDescent="0.25">
      <c r="B334" s="42"/>
      <c r="C334" s="42"/>
      <c r="D334" s="3"/>
      <c r="E334" s="371"/>
      <c r="F334" s="8"/>
      <c r="G334" s="8"/>
      <c r="H334" s="8"/>
      <c r="I334" s="8"/>
      <c r="J334" s="8"/>
      <c r="K334" s="3"/>
      <c r="L334" s="3"/>
      <c r="M334" s="3"/>
      <c r="N334" s="7"/>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row>
    <row r="335" spans="2:47" x14ac:dyDescent="0.25">
      <c r="B335" s="42"/>
      <c r="C335" s="42"/>
      <c r="D335" s="3"/>
      <c r="E335" s="371"/>
      <c r="F335" s="8"/>
      <c r="G335" s="8"/>
      <c r="H335" s="8"/>
      <c r="I335" s="8"/>
      <c r="J335" s="8"/>
      <c r="K335" s="3"/>
      <c r="L335" s="3"/>
      <c r="M335" s="3"/>
      <c r="N335" s="7"/>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row>
    <row r="336" spans="2:47" x14ac:dyDescent="0.25">
      <c r="B336" s="42"/>
      <c r="C336" s="42"/>
      <c r="D336" s="3"/>
      <c r="E336" s="371"/>
      <c r="F336" s="8"/>
      <c r="G336" s="8"/>
      <c r="H336" s="8"/>
      <c r="I336" s="8"/>
      <c r="J336" s="8"/>
      <c r="K336" s="3"/>
      <c r="L336" s="3"/>
      <c r="M336" s="3"/>
      <c r="N336" s="7"/>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row>
    <row r="337" spans="2:47" x14ac:dyDescent="0.25">
      <c r="B337" s="42"/>
      <c r="C337" s="42"/>
      <c r="D337" s="3"/>
      <c r="E337" s="371"/>
      <c r="F337" s="8"/>
      <c r="G337" s="8"/>
      <c r="H337" s="8"/>
      <c r="I337" s="8"/>
      <c r="J337" s="8"/>
      <c r="K337" s="3"/>
      <c r="L337" s="3"/>
      <c r="M337" s="3"/>
      <c r="N337" s="7"/>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2:47" x14ac:dyDescent="0.25">
      <c r="B338" s="42"/>
      <c r="C338" s="42"/>
      <c r="D338" s="3"/>
      <c r="E338" s="371"/>
      <c r="F338" s="8"/>
      <c r="G338" s="8"/>
      <c r="H338" s="8"/>
      <c r="I338" s="8"/>
      <c r="J338" s="8"/>
      <c r="K338" s="3"/>
      <c r="L338" s="3"/>
      <c r="M338" s="3"/>
      <c r="N338" s="7"/>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2:47" x14ac:dyDescent="0.25">
      <c r="B339" s="42"/>
      <c r="C339" s="42"/>
      <c r="D339" s="3"/>
      <c r="E339" s="371"/>
      <c r="F339" s="8"/>
      <c r="G339" s="8"/>
      <c r="H339" s="8"/>
      <c r="I339" s="8"/>
      <c r="J339" s="8"/>
      <c r="K339" s="3"/>
      <c r="L339" s="3"/>
      <c r="M339" s="3"/>
      <c r="N339" s="7"/>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2:47" x14ac:dyDescent="0.25">
      <c r="B340" s="42"/>
      <c r="C340" s="42"/>
      <c r="D340" s="3"/>
      <c r="E340" s="371"/>
      <c r="F340" s="8"/>
      <c r="G340" s="8"/>
      <c r="H340" s="8"/>
      <c r="I340" s="8"/>
      <c r="J340" s="8"/>
      <c r="K340" s="3"/>
      <c r="L340" s="3"/>
      <c r="M340" s="3"/>
      <c r="N340" s="7"/>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2:47" x14ac:dyDescent="0.25">
      <c r="B341" s="42"/>
      <c r="C341" s="42"/>
      <c r="D341" s="3"/>
      <c r="E341" s="371"/>
      <c r="F341" s="8"/>
      <c r="G341" s="8"/>
      <c r="H341" s="8"/>
      <c r="I341" s="8"/>
      <c r="J341" s="8"/>
      <c r="K341" s="3"/>
      <c r="L341" s="3"/>
      <c r="M341" s="3"/>
      <c r="N341" s="7"/>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2:47" x14ac:dyDescent="0.25">
      <c r="B342" s="42"/>
      <c r="C342" s="42"/>
      <c r="D342" s="3"/>
      <c r="E342" s="371"/>
      <c r="F342" s="8"/>
      <c r="G342" s="8"/>
      <c r="H342" s="8"/>
      <c r="I342" s="8"/>
      <c r="J342" s="8"/>
      <c r="K342" s="3"/>
      <c r="L342" s="3"/>
      <c r="M342" s="3"/>
      <c r="N342" s="7"/>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2:47" x14ac:dyDescent="0.25">
      <c r="B343" s="42"/>
      <c r="C343" s="42"/>
      <c r="D343" s="3"/>
      <c r="E343" s="371"/>
      <c r="F343" s="8"/>
      <c r="G343" s="8"/>
      <c r="H343" s="8"/>
      <c r="I343" s="8"/>
      <c r="J343" s="8"/>
      <c r="K343" s="3"/>
      <c r="L343" s="3"/>
      <c r="M343" s="3"/>
      <c r="N343" s="7"/>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row>
    <row r="344" spans="2:47" x14ac:dyDescent="0.25">
      <c r="B344" s="42"/>
      <c r="C344" s="42"/>
      <c r="D344" s="3"/>
      <c r="E344" s="371"/>
      <c r="F344" s="8"/>
      <c r="G344" s="8"/>
      <c r="H344" s="8"/>
      <c r="I344" s="8"/>
      <c r="J344" s="8"/>
      <c r="K344" s="3"/>
      <c r="L344" s="3"/>
      <c r="M344" s="3"/>
      <c r="N344" s="7"/>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row>
    <row r="345" spans="2:47" x14ac:dyDescent="0.25">
      <c r="B345" s="42"/>
      <c r="C345" s="42"/>
      <c r="D345" s="3"/>
      <c r="E345" s="371"/>
      <c r="F345" s="8"/>
      <c r="G345" s="8"/>
      <c r="H345" s="8"/>
      <c r="I345" s="8"/>
      <c r="J345" s="8"/>
      <c r="K345" s="3"/>
      <c r="L345" s="3"/>
      <c r="M345" s="3"/>
      <c r="N345" s="7"/>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row>
    <row r="346" spans="2:47" x14ac:dyDescent="0.25">
      <c r="B346" s="42"/>
      <c r="C346" s="42"/>
      <c r="D346" s="3"/>
      <c r="E346" s="371"/>
      <c r="F346" s="8"/>
      <c r="G346" s="8"/>
      <c r="H346" s="8"/>
      <c r="I346" s="8"/>
      <c r="J346" s="8"/>
      <c r="K346" s="3"/>
      <c r="L346" s="3"/>
      <c r="M346" s="3"/>
      <c r="N346" s="7"/>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row>
    <row r="347" spans="2:47" x14ac:dyDescent="0.25">
      <c r="B347" s="42"/>
      <c r="C347" s="42"/>
      <c r="D347" s="3"/>
      <c r="E347" s="371"/>
      <c r="F347" s="8"/>
      <c r="G347" s="8"/>
      <c r="H347" s="8"/>
      <c r="I347" s="8"/>
      <c r="J347" s="8"/>
      <c r="K347" s="3"/>
      <c r="L347" s="3"/>
      <c r="M347" s="3"/>
      <c r="N347" s="7"/>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row>
    <row r="348" spans="2:47" x14ac:dyDescent="0.25">
      <c r="B348" s="42"/>
      <c r="C348" s="42"/>
      <c r="D348" s="3"/>
      <c r="E348" s="371"/>
      <c r="F348" s="8"/>
      <c r="G348" s="8"/>
      <c r="H348" s="8"/>
      <c r="I348" s="8"/>
      <c r="J348" s="8"/>
      <c r="K348" s="3"/>
      <c r="L348" s="3"/>
      <c r="M348" s="3"/>
      <c r="N348" s="7"/>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row>
    <row r="349" spans="2:47" x14ac:dyDescent="0.25">
      <c r="B349" s="42"/>
      <c r="C349" s="42"/>
      <c r="D349" s="3"/>
      <c r="E349" s="371"/>
      <c r="F349" s="8"/>
      <c r="G349" s="8"/>
      <c r="H349" s="8"/>
      <c r="I349" s="8"/>
      <c r="J349" s="8"/>
      <c r="K349" s="3"/>
      <c r="L349" s="3"/>
      <c r="M349" s="3"/>
      <c r="N349" s="7"/>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row>
    <row r="350" spans="2:47" x14ac:dyDescent="0.25">
      <c r="B350" s="42"/>
      <c r="C350" s="42"/>
      <c r="D350" s="3"/>
      <c r="E350" s="371"/>
      <c r="F350" s="8"/>
      <c r="G350" s="8"/>
      <c r="H350" s="8"/>
      <c r="I350" s="8"/>
      <c r="J350" s="8"/>
      <c r="K350" s="3"/>
      <c r="L350" s="3"/>
      <c r="M350" s="3"/>
      <c r="N350" s="7"/>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row>
    <row r="351" spans="2:47" x14ac:dyDescent="0.25">
      <c r="B351" s="42"/>
      <c r="C351" s="42"/>
      <c r="D351" s="3"/>
      <c r="E351" s="371"/>
      <c r="F351" s="8"/>
      <c r="G351" s="8"/>
      <c r="H351" s="8"/>
      <c r="I351" s="8"/>
      <c r="J351" s="8"/>
      <c r="K351" s="3"/>
      <c r="L351" s="3"/>
      <c r="M351" s="3"/>
      <c r="N351" s="7"/>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row>
    <row r="352" spans="2:47" x14ac:dyDescent="0.25">
      <c r="B352" s="42"/>
      <c r="C352" s="42"/>
      <c r="D352" s="3"/>
      <c r="E352" s="371"/>
      <c r="F352" s="8"/>
      <c r="G352" s="8"/>
      <c r="H352" s="8"/>
      <c r="I352" s="8"/>
      <c r="J352" s="8"/>
      <c r="K352" s="3"/>
      <c r="L352" s="3"/>
      <c r="M352" s="3"/>
      <c r="N352" s="7"/>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row>
    <row r="353" spans="2:47" x14ac:dyDescent="0.25">
      <c r="B353" s="42"/>
      <c r="C353" s="42"/>
      <c r="D353" s="3"/>
      <c r="E353" s="371"/>
      <c r="F353" s="8"/>
      <c r="G353" s="8"/>
      <c r="H353" s="8"/>
      <c r="I353" s="8"/>
      <c r="J353" s="8"/>
      <c r="K353" s="3"/>
      <c r="L353" s="3"/>
      <c r="M353" s="3"/>
      <c r="N353" s="7"/>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row>
    <row r="354" spans="2:47" x14ac:dyDescent="0.25">
      <c r="B354" s="42"/>
      <c r="C354" s="42"/>
      <c r="D354" s="3"/>
      <c r="E354" s="371"/>
      <c r="F354" s="8"/>
      <c r="G354" s="8"/>
      <c r="H354" s="8"/>
      <c r="I354" s="8"/>
      <c r="J354" s="8"/>
      <c r="K354" s="3"/>
      <c r="L354" s="3"/>
      <c r="M354" s="3"/>
      <c r="N354" s="7"/>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row>
    <row r="355" spans="2:47" x14ac:dyDescent="0.25">
      <c r="B355" s="42"/>
      <c r="C355" s="42"/>
      <c r="D355" s="3"/>
      <c r="E355" s="371"/>
      <c r="F355" s="8"/>
      <c r="G355" s="8"/>
      <c r="H355" s="8"/>
      <c r="I355" s="8"/>
      <c r="J355" s="8"/>
      <c r="K355" s="3"/>
      <c r="L355" s="3"/>
      <c r="M355" s="3"/>
      <c r="N355" s="7"/>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row>
    <row r="356" spans="2:47" x14ac:dyDescent="0.25">
      <c r="B356" s="42"/>
      <c r="C356" s="42"/>
      <c r="D356" s="3"/>
      <c r="E356" s="371"/>
      <c r="F356" s="8"/>
      <c r="G356" s="8"/>
      <c r="H356" s="8"/>
      <c r="I356" s="8"/>
      <c r="J356" s="8"/>
      <c r="K356" s="3"/>
      <c r="L356" s="3"/>
      <c r="M356" s="3"/>
      <c r="N356" s="7"/>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row>
    <row r="357" spans="2:47" x14ac:dyDescent="0.25">
      <c r="B357" s="42"/>
      <c r="C357" s="42"/>
      <c r="D357" s="3"/>
      <c r="E357" s="371"/>
      <c r="F357" s="8"/>
      <c r="G357" s="8"/>
      <c r="H357" s="8"/>
      <c r="I357" s="8"/>
      <c r="J357" s="8"/>
      <c r="K357" s="3"/>
      <c r="L357" s="3"/>
      <c r="M357" s="3"/>
      <c r="N357" s="7"/>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row>
    <row r="358" spans="2:47" x14ac:dyDescent="0.25">
      <c r="B358" s="42"/>
      <c r="C358" s="42"/>
      <c r="D358" s="3"/>
      <c r="E358" s="371"/>
      <c r="F358" s="8"/>
      <c r="G358" s="8"/>
      <c r="H358" s="8"/>
      <c r="I358" s="8"/>
      <c r="J358" s="8"/>
      <c r="K358" s="3"/>
      <c r="L358" s="3"/>
      <c r="M358" s="3"/>
      <c r="N358" s="7"/>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row>
    <row r="359" spans="2:47" x14ac:dyDescent="0.25">
      <c r="B359" s="42"/>
      <c r="C359" s="42"/>
      <c r="D359" s="3"/>
      <c r="E359" s="371"/>
      <c r="F359" s="8"/>
      <c r="G359" s="8"/>
      <c r="H359" s="8"/>
      <c r="I359" s="8"/>
      <c r="J359" s="8"/>
      <c r="K359" s="3"/>
      <c r="L359" s="3"/>
      <c r="M359" s="3"/>
      <c r="N359" s="7"/>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row>
    <row r="360" spans="2:47" x14ac:dyDescent="0.25">
      <c r="B360" s="42"/>
      <c r="C360" s="42"/>
      <c r="D360" s="3"/>
      <c r="E360" s="371"/>
      <c r="F360" s="8"/>
      <c r="G360" s="8"/>
      <c r="H360" s="8"/>
      <c r="I360" s="8"/>
      <c r="J360" s="8"/>
      <c r="K360" s="3"/>
      <c r="L360" s="3"/>
      <c r="M360" s="3"/>
      <c r="N360" s="7"/>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row>
    <row r="361" spans="2:47" x14ac:dyDescent="0.25">
      <c r="B361" s="42"/>
      <c r="C361" s="42"/>
      <c r="D361" s="3"/>
      <c r="E361" s="371"/>
      <c r="F361" s="8"/>
      <c r="G361" s="8"/>
      <c r="H361" s="8"/>
      <c r="I361" s="8"/>
      <c r="J361" s="8"/>
      <c r="K361" s="3"/>
      <c r="L361" s="3"/>
      <c r="M361" s="3"/>
      <c r="N361" s="7"/>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row>
    <row r="362" spans="2:47" x14ac:dyDescent="0.25">
      <c r="B362" s="42"/>
      <c r="C362" s="42"/>
      <c r="D362" s="3"/>
      <c r="E362" s="371"/>
      <c r="F362" s="8"/>
      <c r="G362" s="8"/>
      <c r="H362" s="8"/>
      <c r="I362" s="8"/>
      <c r="J362" s="8"/>
      <c r="K362" s="3"/>
      <c r="L362" s="3"/>
      <c r="M362" s="3"/>
      <c r="N362" s="7"/>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row>
    <row r="363" spans="2:47" x14ac:dyDescent="0.25">
      <c r="B363" s="42"/>
      <c r="C363" s="42"/>
      <c r="D363" s="3"/>
      <c r="E363" s="371"/>
      <c r="F363" s="8"/>
      <c r="G363" s="8"/>
      <c r="H363" s="8"/>
      <c r="I363" s="8"/>
      <c r="J363" s="8"/>
      <c r="K363" s="3"/>
      <c r="L363" s="3"/>
      <c r="M363" s="3"/>
      <c r="N363" s="7"/>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row>
    <row r="364" spans="2:47" x14ac:dyDescent="0.25">
      <c r="B364" s="42"/>
      <c r="C364" s="42"/>
      <c r="D364" s="3"/>
      <c r="E364" s="371"/>
      <c r="F364" s="8"/>
      <c r="G364" s="8"/>
      <c r="H364" s="8"/>
      <c r="I364" s="8"/>
      <c r="J364" s="8"/>
      <c r="K364" s="3"/>
      <c r="L364" s="3"/>
      <c r="M364" s="3"/>
      <c r="N364" s="7"/>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row>
    <row r="365" spans="2:47" x14ac:dyDescent="0.25">
      <c r="B365" s="42"/>
      <c r="C365" s="42"/>
      <c r="D365" s="3"/>
      <c r="E365" s="371"/>
      <c r="F365" s="8"/>
      <c r="G365" s="8"/>
      <c r="H365" s="8"/>
      <c r="I365" s="8"/>
      <c r="J365" s="8"/>
      <c r="K365" s="3"/>
      <c r="L365" s="3"/>
      <c r="M365" s="3"/>
      <c r="N365" s="7"/>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2:47" x14ac:dyDescent="0.25">
      <c r="B366" s="42"/>
      <c r="C366" s="42"/>
      <c r="D366" s="3"/>
      <c r="E366" s="371"/>
      <c r="F366" s="8"/>
      <c r="G366" s="8"/>
      <c r="H366" s="8"/>
      <c r="I366" s="8"/>
      <c r="J366" s="8"/>
      <c r="K366" s="3"/>
      <c r="L366" s="3"/>
      <c r="M366" s="3"/>
      <c r="N366" s="7"/>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2:47" x14ac:dyDescent="0.25">
      <c r="B367" s="42"/>
      <c r="C367" s="42"/>
      <c r="D367" s="3"/>
      <c r="E367" s="371"/>
      <c r="F367" s="8"/>
      <c r="G367" s="8"/>
      <c r="H367" s="8"/>
      <c r="I367" s="8"/>
      <c r="J367" s="8"/>
      <c r="K367" s="3"/>
      <c r="L367" s="3"/>
      <c r="M367" s="3"/>
      <c r="N367" s="7"/>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2:47" x14ac:dyDescent="0.25">
      <c r="B368" s="42"/>
      <c r="C368" s="42"/>
      <c r="D368" s="3"/>
      <c r="E368" s="371"/>
      <c r="F368" s="8"/>
      <c r="G368" s="8"/>
      <c r="H368" s="8"/>
      <c r="I368" s="8"/>
      <c r="J368" s="8"/>
      <c r="K368" s="3"/>
      <c r="L368" s="3"/>
      <c r="M368" s="3"/>
      <c r="N368" s="7"/>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2:47" x14ac:dyDescent="0.25">
      <c r="B369" s="42"/>
      <c r="C369" s="42"/>
      <c r="D369" s="3"/>
      <c r="E369" s="371"/>
      <c r="F369" s="8"/>
      <c r="G369" s="8"/>
      <c r="H369" s="8"/>
      <c r="I369" s="8"/>
      <c r="J369" s="8"/>
      <c r="K369" s="3"/>
      <c r="L369" s="3"/>
      <c r="M369" s="3"/>
      <c r="N369" s="7"/>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2:47" x14ac:dyDescent="0.25">
      <c r="B370" s="42"/>
      <c r="C370" s="42"/>
      <c r="D370" s="3"/>
      <c r="E370" s="371"/>
      <c r="F370" s="8"/>
      <c r="G370" s="8"/>
      <c r="H370" s="8"/>
      <c r="I370" s="8"/>
      <c r="J370" s="8"/>
      <c r="K370" s="3"/>
      <c r="L370" s="3"/>
      <c r="M370" s="3"/>
      <c r="N370" s="7"/>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row>
    <row r="371" spans="2:47" x14ac:dyDescent="0.25">
      <c r="B371" s="42"/>
      <c r="C371" s="42"/>
      <c r="D371" s="3"/>
      <c r="E371" s="371"/>
      <c r="F371" s="8"/>
      <c r="G371" s="8"/>
      <c r="H371" s="8"/>
      <c r="I371" s="8"/>
      <c r="J371" s="8"/>
      <c r="K371" s="3"/>
      <c r="L371" s="3"/>
      <c r="M371" s="3"/>
      <c r="N371" s="7"/>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2:47" x14ac:dyDescent="0.25">
      <c r="B372" s="42"/>
      <c r="C372" s="42"/>
      <c r="D372" s="3"/>
      <c r="E372" s="371"/>
      <c r="F372" s="8"/>
      <c r="G372" s="8"/>
      <c r="H372" s="8"/>
      <c r="I372" s="8"/>
      <c r="J372" s="8"/>
      <c r="K372" s="3"/>
      <c r="L372" s="3"/>
      <c r="M372" s="3"/>
      <c r="N372" s="7"/>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row>
    <row r="373" spans="2:47" x14ac:dyDescent="0.25">
      <c r="B373" s="42"/>
      <c r="C373" s="42"/>
      <c r="D373" s="3"/>
      <c r="E373" s="371"/>
      <c r="F373" s="8"/>
      <c r="G373" s="8"/>
      <c r="H373" s="8"/>
      <c r="I373" s="8"/>
      <c r="J373" s="8"/>
      <c r="K373" s="3"/>
      <c r="L373" s="3"/>
      <c r="M373" s="3"/>
      <c r="N373" s="7"/>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row>
    <row r="374" spans="2:47" x14ac:dyDescent="0.25">
      <c r="B374" s="42"/>
      <c r="C374" s="42"/>
      <c r="D374" s="3"/>
      <c r="E374" s="371"/>
      <c r="F374" s="8"/>
      <c r="G374" s="8"/>
      <c r="H374" s="8"/>
      <c r="I374" s="8"/>
      <c r="J374" s="8"/>
      <c r="K374" s="3"/>
      <c r="L374" s="3"/>
      <c r="M374" s="3"/>
      <c r="N374" s="7"/>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row>
    <row r="375" spans="2:47" x14ac:dyDescent="0.25">
      <c r="B375" s="42"/>
      <c r="C375" s="42"/>
      <c r="D375" s="3"/>
      <c r="E375" s="371"/>
      <c r="F375" s="8"/>
      <c r="G375" s="8"/>
      <c r="H375" s="8"/>
      <c r="I375" s="8"/>
      <c r="J375" s="8"/>
      <c r="K375" s="3"/>
      <c r="L375" s="3"/>
      <c r="M375" s="3"/>
      <c r="N375" s="7"/>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row>
    <row r="376" spans="2:47" x14ac:dyDescent="0.25">
      <c r="B376" s="42"/>
      <c r="C376" s="42"/>
      <c r="D376" s="3"/>
      <c r="E376" s="371"/>
      <c r="F376" s="8"/>
      <c r="G376" s="8"/>
      <c r="H376" s="8"/>
      <c r="I376" s="8"/>
      <c r="J376" s="8"/>
      <c r="K376" s="3"/>
      <c r="L376" s="3"/>
      <c r="M376" s="3"/>
      <c r="N376" s="7"/>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row>
    <row r="377" spans="2:47" x14ac:dyDescent="0.25">
      <c r="B377" s="42"/>
      <c r="C377" s="42"/>
      <c r="D377" s="3"/>
      <c r="E377" s="371"/>
      <c r="F377" s="8"/>
      <c r="G377" s="8"/>
      <c r="H377" s="8"/>
      <c r="I377" s="8"/>
      <c r="J377" s="8"/>
      <c r="K377" s="3"/>
      <c r="L377" s="3"/>
      <c r="M377" s="3"/>
      <c r="N377" s="7"/>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row>
    <row r="378" spans="2:47" x14ac:dyDescent="0.25">
      <c r="B378" s="42"/>
      <c r="C378" s="42"/>
      <c r="D378" s="3"/>
      <c r="E378" s="371"/>
      <c r="F378" s="8"/>
      <c r="G378" s="8"/>
      <c r="H378" s="8"/>
      <c r="I378" s="8"/>
      <c r="J378" s="8"/>
      <c r="K378" s="3"/>
      <c r="L378" s="3"/>
      <c r="M378" s="3"/>
      <c r="N378" s="7"/>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row>
    <row r="379" spans="2:47" x14ac:dyDescent="0.25">
      <c r="B379" s="42"/>
      <c r="C379" s="42"/>
      <c r="D379" s="3"/>
      <c r="E379" s="371"/>
      <c r="F379" s="8"/>
      <c r="G379" s="8"/>
      <c r="H379" s="8"/>
      <c r="I379" s="8"/>
      <c r="J379" s="8"/>
      <c r="K379" s="3"/>
      <c r="L379" s="3"/>
      <c r="M379" s="3"/>
      <c r="N379" s="7"/>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row>
    <row r="380" spans="2:47" x14ac:dyDescent="0.25">
      <c r="B380" s="42"/>
      <c r="C380" s="42"/>
      <c r="D380" s="3"/>
      <c r="E380" s="371"/>
      <c r="F380" s="8"/>
      <c r="G380" s="8"/>
      <c r="H380" s="8"/>
      <c r="I380" s="8"/>
      <c r="J380" s="8"/>
      <c r="K380" s="3"/>
      <c r="L380" s="3"/>
      <c r="M380" s="3"/>
      <c r="N380" s="7"/>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row>
    <row r="381" spans="2:47" x14ac:dyDescent="0.25">
      <c r="B381" s="42"/>
      <c r="C381" s="42"/>
      <c r="D381" s="3"/>
      <c r="E381" s="371"/>
      <c r="F381" s="8"/>
      <c r="G381" s="8"/>
      <c r="H381" s="8"/>
      <c r="I381" s="8"/>
      <c r="J381" s="8"/>
      <c r="K381" s="3"/>
      <c r="L381" s="3"/>
      <c r="M381" s="3"/>
      <c r="N381" s="7"/>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row>
    <row r="382" spans="2:47" x14ac:dyDescent="0.25">
      <c r="B382" s="42"/>
      <c r="C382" s="42"/>
      <c r="D382" s="3"/>
      <c r="E382" s="371"/>
      <c r="F382" s="8"/>
      <c r="G382" s="8"/>
      <c r="H382" s="8"/>
      <c r="I382" s="8"/>
      <c r="J382" s="8"/>
      <c r="K382" s="3"/>
      <c r="L382" s="3"/>
      <c r="M382" s="3"/>
      <c r="N382" s="7"/>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2:47" x14ac:dyDescent="0.25">
      <c r="B383" s="42"/>
      <c r="C383" s="42"/>
      <c r="D383" s="3"/>
      <c r="E383" s="371"/>
      <c r="F383" s="8"/>
      <c r="G383" s="8"/>
      <c r="H383" s="8"/>
      <c r="I383" s="8"/>
      <c r="J383" s="8"/>
      <c r="K383" s="3"/>
      <c r="L383" s="3"/>
      <c r="M383" s="3"/>
      <c r="N383" s="7"/>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row>
    <row r="384" spans="2:47" x14ac:dyDescent="0.25">
      <c r="B384" s="42"/>
      <c r="C384" s="42"/>
      <c r="D384" s="3"/>
      <c r="E384" s="371"/>
      <c r="F384" s="8"/>
      <c r="G384" s="8"/>
      <c r="H384" s="8"/>
      <c r="I384" s="8"/>
      <c r="J384" s="8"/>
      <c r="K384" s="3"/>
      <c r="L384" s="3"/>
      <c r="M384" s="3"/>
      <c r="N384" s="7"/>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row>
    <row r="385" spans="2:47" x14ac:dyDescent="0.25">
      <c r="B385" s="42"/>
      <c r="C385" s="42"/>
      <c r="D385" s="3"/>
      <c r="E385" s="371"/>
      <c r="F385" s="8"/>
      <c r="G385" s="8"/>
      <c r="H385" s="8"/>
      <c r="I385" s="8"/>
      <c r="J385" s="8"/>
      <c r="K385" s="3"/>
      <c r="L385" s="3"/>
      <c r="M385" s="3"/>
      <c r="N385" s="7"/>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row>
    <row r="386" spans="2:47" x14ac:dyDescent="0.25">
      <c r="B386" s="42"/>
      <c r="C386" s="42"/>
      <c r="D386" s="3"/>
      <c r="E386" s="371"/>
      <c r="F386" s="8"/>
      <c r="G386" s="8"/>
      <c r="H386" s="8"/>
      <c r="I386" s="8"/>
      <c r="J386" s="8"/>
      <c r="K386" s="3"/>
      <c r="L386" s="3"/>
      <c r="M386" s="3"/>
      <c r="N386" s="7"/>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row>
    <row r="387" spans="2:47" x14ac:dyDescent="0.25">
      <c r="B387" s="42"/>
      <c r="C387" s="42"/>
      <c r="D387" s="3"/>
      <c r="E387" s="371"/>
      <c r="F387" s="8"/>
      <c r="G387" s="8"/>
      <c r="H387" s="8"/>
      <c r="I387" s="8"/>
      <c r="J387" s="8"/>
      <c r="K387" s="3"/>
      <c r="L387" s="3"/>
      <c r="M387" s="3"/>
      <c r="N387" s="7"/>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row>
    <row r="388" spans="2:47" x14ac:dyDescent="0.25">
      <c r="B388" s="42"/>
      <c r="C388" s="42"/>
      <c r="D388" s="3"/>
      <c r="E388" s="371"/>
      <c r="F388" s="8"/>
      <c r="G388" s="8"/>
      <c r="H388" s="8"/>
      <c r="I388" s="8"/>
      <c r="J388" s="8"/>
      <c r="K388" s="3"/>
      <c r="L388" s="3"/>
      <c r="M388" s="3"/>
      <c r="N388" s="7"/>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row>
    <row r="389" spans="2:47" x14ac:dyDescent="0.25">
      <c r="B389" s="42"/>
      <c r="C389" s="42"/>
      <c r="D389" s="3"/>
      <c r="E389" s="371"/>
      <c r="F389" s="8"/>
      <c r="G389" s="8"/>
      <c r="H389" s="8"/>
      <c r="I389" s="8"/>
      <c r="J389" s="8"/>
      <c r="K389" s="3"/>
      <c r="L389" s="3"/>
      <c r="M389" s="3"/>
      <c r="N389" s="7"/>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row>
    <row r="390" spans="2:47" x14ac:dyDescent="0.25">
      <c r="B390" s="42"/>
      <c r="C390" s="42"/>
      <c r="D390" s="3"/>
      <c r="E390" s="371"/>
      <c r="F390" s="8"/>
      <c r="G390" s="8"/>
      <c r="H390" s="8"/>
      <c r="I390" s="8"/>
      <c r="J390" s="8"/>
      <c r="K390" s="3"/>
      <c r="L390" s="3"/>
      <c r="M390" s="3"/>
      <c r="N390" s="7"/>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row>
    <row r="391" spans="2:47" x14ac:dyDescent="0.25">
      <c r="B391" s="42"/>
      <c r="C391" s="42"/>
      <c r="D391" s="3"/>
      <c r="E391" s="371"/>
      <c r="F391" s="8"/>
      <c r="G391" s="8"/>
      <c r="H391" s="8"/>
      <c r="I391" s="8"/>
      <c r="J391" s="8"/>
      <c r="K391" s="3"/>
      <c r="L391" s="3"/>
      <c r="M391" s="3"/>
      <c r="N391" s="7"/>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row>
    <row r="392" spans="2:47" x14ac:dyDescent="0.25">
      <c r="B392" s="42"/>
      <c r="C392" s="42"/>
      <c r="D392" s="3"/>
      <c r="E392" s="371"/>
      <c r="F392" s="8"/>
      <c r="G392" s="8"/>
      <c r="H392" s="8"/>
      <c r="I392" s="8"/>
      <c r="J392" s="8"/>
      <c r="K392" s="3"/>
      <c r="L392" s="3"/>
      <c r="M392" s="3"/>
      <c r="N392" s="7"/>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row>
    <row r="393" spans="2:47" x14ac:dyDescent="0.25">
      <c r="B393" s="42"/>
      <c r="C393" s="42"/>
      <c r="D393" s="3"/>
      <c r="E393" s="371"/>
      <c r="F393" s="8"/>
      <c r="G393" s="8"/>
      <c r="H393" s="8"/>
      <c r="I393" s="8"/>
      <c r="J393" s="8"/>
      <c r="K393" s="3"/>
      <c r="L393" s="3"/>
      <c r="M393" s="3"/>
      <c r="N393" s="7"/>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row>
    <row r="394" spans="2:47" x14ac:dyDescent="0.25">
      <c r="B394" s="42"/>
      <c r="C394" s="42"/>
      <c r="D394" s="3"/>
      <c r="E394" s="371"/>
      <c r="F394" s="8"/>
      <c r="G394" s="8"/>
      <c r="H394" s="8"/>
      <c r="I394" s="8"/>
      <c r="J394" s="8"/>
      <c r="K394" s="3"/>
      <c r="L394" s="3"/>
      <c r="M394" s="3"/>
      <c r="N394" s="7"/>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row>
    <row r="395" spans="2:47" x14ac:dyDescent="0.25">
      <c r="B395" s="42"/>
      <c r="C395" s="42"/>
      <c r="D395" s="3"/>
      <c r="E395" s="371"/>
      <c r="F395" s="8"/>
      <c r="G395" s="8"/>
      <c r="H395" s="8"/>
      <c r="I395" s="8"/>
      <c r="J395" s="8"/>
      <c r="K395" s="3"/>
      <c r="L395" s="3"/>
      <c r="M395" s="3"/>
      <c r="N395" s="7"/>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row>
    <row r="396" spans="2:47" x14ac:dyDescent="0.25">
      <c r="B396" s="42"/>
      <c r="C396" s="42"/>
      <c r="D396" s="3"/>
      <c r="E396" s="371"/>
      <c r="F396" s="8"/>
      <c r="G396" s="8"/>
      <c r="H396" s="8"/>
      <c r="I396" s="8"/>
      <c r="J396" s="8"/>
      <c r="K396" s="3"/>
      <c r="L396" s="3"/>
      <c r="M396" s="3"/>
      <c r="N396" s="7"/>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row>
    <row r="397" spans="2:47" x14ac:dyDescent="0.25">
      <c r="B397" s="42"/>
      <c r="C397" s="42"/>
      <c r="D397" s="3"/>
      <c r="E397" s="371"/>
      <c r="F397" s="8"/>
      <c r="G397" s="8"/>
      <c r="H397" s="8"/>
      <c r="I397" s="8"/>
      <c r="J397" s="8"/>
      <c r="K397" s="3"/>
      <c r="L397" s="3"/>
      <c r="M397" s="3"/>
      <c r="N397" s="7"/>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row>
    <row r="398" spans="2:47" x14ac:dyDescent="0.25">
      <c r="B398" s="42"/>
      <c r="C398" s="42"/>
      <c r="D398" s="3"/>
      <c r="E398" s="371"/>
      <c r="F398" s="8"/>
      <c r="G398" s="8"/>
      <c r="H398" s="8"/>
      <c r="I398" s="8"/>
      <c r="J398" s="8"/>
      <c r="K398" s="3"/>
      <c r="L398" s="3"/>
      <c r="M398" s="3"/>
      <c r="N398" s="7"/>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row>
    <row r="399" spans="2:47" x14ac:dyDescent="0.25">
      <c r="B399" s="42"/>
      <c r="C399" s="42"/>
      <c r="D399" s="3"/>
      <c r="E399" s="371"/>
      <c r="F399" s="8"/>
      <c r="G399" s="8"/>
      <c r="H399" s="8"/>
      <c r="I399" s="8"/>
      <c r="J399" s="8"/>
      <c r="K399" s="3"/>
      <c r="L399" s="3"/>
      <c r="M399" s="3"/>
      <c r="N399" s="7"/>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row>
    <row r="400" spans="2:47" x14ac:dyDescent="0.25">
      <c r="B400" s="42"/>
      <c r="C400" s="42"/>
      <c r="D400" s="3"/>
      <c r="E400" s="371"/>
      <c r="F400" s="8"/>
      <c r="G400" s="8"/>
      <c r="H400" s="8"/>
      <c r="I400" s="8"/>
      <c r="J400" s="8"/>
      <c r="K400" s="3"/>
      <c r="L400" s="3"/>
      <c r="M400" s="3"/>
      <c r="N400" s="7"/>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row>
    <row r="401" spans="2:47" x14ac:dyDescent="0.25">
      <c r="B401" s="42"/>
      <c r="C401" s="42"/>
      <c r="D401" s="3"/>
      <c r="E401" s="371"/>
      <c r="F401" s="8"/>
      <c r="G401" s="8"/>
      <c r="H401" s="8"/>
      <c r="I401" s="8"/>
      <c r="J401" s="8"/>
      <c r="K401" s="3"/>
      <c r="L401" s="3"/>
      <c r="M401" s="3"/>
      <c r="N401" s="7"/>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row>
    <row r="402" spans="2:47" x14ac:dyDescent="0.25">
      <c r="B402" s="42"/>
      <c r="C402" s="42"/>
      <c r="D402" s="3"/>
      <c r="E402" s="371"/>
      <c r="F402" s="8"/>
      <c r="G402" s="8"/>
      <c r="H402" s="8"/>
      <c r="I402" s="8"/>
      <c r="J402" s="8"/>
      <c r="K402" s="3"/>
      <c r="L402" s="3"/>
      <c r="M402" s="3"/>
      <c r="N402" s="7"/>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row>
    <row r="403" spans="2:47" x14ac:dyDescent="0.25">
      <c r="B403" s="42"/>
      <c r="C403" s="42"/>
      <c r="D403" s="3"/>
      <c r="E403" s="371"/>
      <c r="F403" s="8"/>
      <c r="G403" s="8"/>
      <c r="H403" s="8"/>
      <c r="I403" s="8"/>
      <c r="J403" s="8"/>
      <c r="K403" s="3"/>
      <c r="L403" s="3"/>
      <c r="M403" s="3"/>
      <c r="N403" s="7"/>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row>
    <row r="404" spans="2:47" x14ac:dyDescent="0.25">
      <c r="B404" s="42"/>
      <c r="C404" s="42"/>
      <c r="D404" s="3"/>
      <c r="E404" s="371"/>
      <c r="F404" s="8"/>
      <c r="G404" s="8"/>
      <c r="H404" s="8"/>
      <c r="I404" s="8"/>
      <c r="J404" s="8"/>
      <c r="K404" s="3"/>
      <c r="L404" s="3"/>
      <c r="M404" s="3"/>
      <c r="N404" s="7"/>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2:47" x14ac:dyDescent="0.25">
      <c r="B405" s="42"/>
      <c r="C405" s="42"/>
      <c r="D405" s="3"/>
      <c r="E405" s="371"/>
      <c r="F405" s="8"/>
      <c r="G405" s="8"/>
      <c r="H405" s="8"/>
      <c r="I405" s="8"/>
      <c r="J405" s="8"/>
      <c r="K405" s="3"/>
      <c r="L405" s="3"/>
      <c r="M405" s="3"/>
      <c r="N405" s="7"/>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2:47" x14ac:dyDescent="0.25">
      <c r="B406" s="42"/>
      <c r="C406" s="42"/>
      <c r="D406" s="3"/>
      <c r="E406" s="371"/>
      <c r="F406" s="8"/>
      <c r="G406" s="8"/>
      <c r="H406" s="8"/>
      <c r="I406" s="8"/>
      <c r="J406" s="8"/>
      <c r="K406" s="3"/>
      <c r="L406" s="3"/>
      <c r="M406" s="3"/>
      <c r="N406" s="7"/>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2:47" x14ac:dyDescent="0.25">
      <c r="B407" s="42"/>
      <c r="C407" s="42"/>
      <c r="D407" s="3"/>
      <c r="E407" s="371"/>
      <c r="F407" s="8"/>
      <c r="G407" s="8"/>
      <c r="H407" s="8"/>
      <c r="I407" s="8"/>
      <c r="J407" s="8"/>
      <c r="K407" s="3"/>
      <c r="L407" s="3"/>
      <c r="M407" s="3"/>
      <c r="N407" s="7"/>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2:47" x14ac:dyDescent="0.25">
      <c r="B408" s="42"/>
      <c r="C408" s="42"/>
      <c r="D408" s="3"/>
      <c r="E408" s="371"/>
      <c r="F408" s="8"/>
      <c r="G408" s="8"/>
      <c r="H408" s="8"/>
      <c r="I408" s="8"/>
      <c r="J408" s="8"/>
      <c r="K408" s="3"/>
      <c r="L408" s="3"/>
      <c r="M408" s="3"/>
      <c r="N408" s="7"/>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2:47" x14ac:dyDescent="0.25">
      <c r="B409" s="42"/>
      <c r="C409" s="42"/>
      <c r="D409" s="3"/>
      <c r="E409" s="371"/>
      <c r="F409" s="8"/>
      <c r="G409" s="8"/>
      <c r="H409" s="8"/>
      <c r="I409" s="8"/>
      <c r="J409" s="8"/>
      <c r="K409" s="3"/>
      <c r="L409" s="3"/>
      <c r="M409" s="3"/>
      <c r="N409" s="7"/>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2:47" x14ac:dyDescent="0.25">
      <c r="B410" s="42"/>
      <c r="C410" s="42"/>
      <c r="D410" s="3"/>
      <c r="E410" s="371"/>
      <c r="F410" s="8"/>
      <c r="G410" s="8"/>
      <c r="H410" s="8"/>
      <c r="I410" s="8"/>
      <c r="J410" s="8"/>
      <c r="K410" s="3"/>
      <c r="L410" s="3"/>
      <c r="M410" s="3"/>
      <c r="N410" s="7"/>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row>
    <row r="411" spans="2:47" x14ac:dyDescent="0.25">
      <c r="B411" s="42"/>
      <c r="C411" s="42"/>
      <c r="D411" s="3"/>
      <c r="E411" s="371"/>
      <c r="F411" s="8"/>
      <c r="G411" s="8"/>
      <c r="H411" s="8"/>
      <c r="I411" s="8"/>
      <c r="J411" s="8"/>
      <c r="K411" s="3"/>
      <c r="L411" s="3"/>
      <c r="M411" s="3"/>
      <c r="N411" s="7"/>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row>
    <row r="412" spans="2:47" x14ac:dyDescent="0.25">
      <c r="B412" s="42"/>
      <c r="C412" s="42"/>
      <c r="D412" s="3"/>
      <c r="E412" s="371"/>
      <c r="F412" s="8"/>
      <c r="G412" s="8"/>
      <c r="H412" s="8"/>
      <c r="I412" s="8"/>
      <c r="J412" s="8"/>
      <c r="K412" s="3"/>
      <c r="L412" s="3"/>
      <c r="M412" s="3"/>
      <c r="N412" s="7"/>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row>
    <row r="413" spans="2:47" x14ac:dyDescent="0.25">
      <c r="B413" s="42"/>
      <c r="C413" s="42"/>
      <c r="D413" s="3"/>
      <c r="E413" s="371"/>
      <c r="F413" s="8"/>
      <c r="G413" s="8"/>
      <c r="H413" s="8"/>
      <c r="I413" s="8"/>
      <c r="J413" s="8"/>
      <c r="K413" s="3"/>
      <c r="L413" s="3"/>
      <c r="M413" s="3"/>
      <c r="N413" s="7"/>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row>
    <row r="414" spans="2:47" x14ac:dyDescent="0.25">
      <c r="B414" s="42"/>
      <c r="C414" s="42"/>
      <c r="D414" s="3"/>
      <c r="E414" s="371"/>
      <c r="F414" s="8"/>
      <c r="G414" s="8"/>
      <c r="H414" s="8"/>
      <c r="I414" s="8"/>
      <c r="J414" s="8"/>
      <c r="K414" s="3"/>
      <c r="L414" s="3"/>
      <c r="M414" s="3"/>
      <c r="N414" s="7"/>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2:47" x14ac:dyDescent="0.25">
      <c r="B415" s="42"/>
      <c r="C415" s="42"/>
      <c r="D415" s="3"/>
      <c r="E415" s="371"/>
      <c r="F415" s="8"/>
      <c r="G415" s="8"/>
      <c r="H415" s="8"/>
      <c r="I415" s="8"/>
      <c r="J415" s="8"/>
      <c r="K415" s="3"/>
      <c r="L415" s="3"/>
      <c r="M415" s="3"/>
      <c r="N415" s="7"/>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2:47" x14ac:dyDescent="0.25">
      <c r="B416" s="42"/>
      <c r="C416" s="42"/>
      <c r="D416" s="3"/>
      <c r="E416" s="371"/>
      <c r="F416" s="8"/>
      <c r="G416" s="8"/>
      <c r="H416" s="8"/>
      <c r="I416" s="8"/>
      <c r="J416" s="8"/>
      <c r="K416" s="3"/>
      <c r="L416" s="3"/>
      <c r="M416" s="3"/>
      <c r="N416" s="7"/>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row>
    <row r="417" spans="2:47" x14ac:dyDescent="0.25">
      <c r="B417" s="42"/>
      <c r="C417" s="42"/>
      <c r="D417" s="3"/>
      <c r="E417" s="371"/>
      <c r="F417" s="8"/>
      <c r="G417" s="8"/>
      <c r="H417" s="8"/>
      <c r="I417" s="8"/>
      <c r="J417" s="8"/>
      <c r="K417" s="3"/>
      <c r="L417" s="3"/>
      <c r="M417" s="3"/>
      <c r="N417" s="7"/>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row>
    <row r="418" spans="2:47" x14ac:dyDescent="0.25">
      <c r="B418" s="42"/>
      <c r="C418" s="42"/>
      <c r="D418" s="3"/>
      <c r="E418" s="371"/>
      <c r="F418" s="8"/>
      <c r="G418" s="8"/>
      <c r="H418" s="8"/>
      <c r="I418" s="8"/>
      <c r="J418" s="8"/>
      <c r="K418" s="3"/>
      <c r="L418" s="3"/>
      <c r="M418" s="3"/>
      <c r="N418" s="7"/>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2:47" x14ac:dyDescent="0.25">
      <c r="B419" s="42"/>
      <c r="C419" s="42"/>
      <c r="D419" s="3"/>
      <c r="E419" s="371"/>
      <c r="F419" s="8"/>
      <c r="G419" s="8"/>
      <c r="H419" s="8"/>
      <c r="I419" s="8"/>
      <c r="J419" s="8"/>
      <c r="K419" s="3"/>
      <c r="L419" s="3"/>
      <c r="M419" s="3"/>
      <c r="N419" s="7"/>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2:47" x14ac:dyDescent="0.25">
      <c r="B420" s="42"/>
      <c r="C420" s="42"/>
      <c r="D420" s="3"/>
      <c r="E420" s="371"/>
      <c r="F420" s="8"/>
      <c r="G420" s="8"/>
      <c r="H420" s="8"/>
      <c r="I420" s="8"/>
      <c r="J420" s="8"/>
      <c r="K420" s="3"/>
      <c r="L420" s="3"/>
      <c r="M420" s="3"/>
      <c r="N420" s="7"/>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2:47" x14ac:dyDescent="0.25">
      <c r="B421" s="42"/>
      <c r="C421" s="42"/>
      <c r="D421" s="3"/>
      <c r="E421" s="371"/>
      <c r="F421" s="8"/>
      <c r="G421" s="8"/>
      <c r="H421" s="8"/>
      <c r="I421" s="8"/>
      <c r="J421" s="8"/>
      <c r="K421" s="3"/>
      <c r="L421" s="3"/>
      <c r="M421" s="3"/>
      <c r="N421" s="7"/>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2:47" x14ac:dyDescent="0.25">
      <c r="B422" s="42"/>
      <c r="C422" s="42"/>
      <c r="D422" s="3"/>
      <c r="E422" s="371"/>
      <c r="F422" s="8"/>
      <c r="G422" s="8"/>
      <c r="H422" s="8"/>
      <c r="I422" s="8"/>
      <c r="J422" s="8"/>
      <c r="K422" s="3"/>
      <c r="L422" s="3"/>
      <c r="M422" s="3"/>
      <c r="N422" s="7"/>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2:47" x14ac:dyDescent="0.25">
      <c r="B423" s="42"/>
      <c r="C423" s="42"/>
      <c r="D423" s="3"/>
      <c r="E423" s="371"/>
      <c r="F423" s="8"/>
      <c r="G423" s="8"/>
      <c r="H423" s="8"/>
      <c r="I423" s="8"/>
      <c r="J423" s="8"/>
      <c r="K423" s="3"/>
      <c r="L423" s="3"/>
      <c r="M423" s="3"/>
      <c r="N423" s="7"/>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row>
    <row r="424" spans="2:47" x14ac:dyDescent="0.25">
      <c r="B424" s="42"/>
      <c r="C424" s="42"/>
      <c r="D424" s="3"/>
      <c r="E424" s="371"/>
      <c r="F424" s="8"/>
      <c r="G424" s="8"/>
      <c r="H424" s="8"/>
      <c r="I424" s="8"/>
      <c r="J424" s="8"/>
      <c r="K424" s="3"/>
      <c r="L424" s="3"/>
      <c r="M424" s="3"/>
      <c r="N424" s="7"/>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row>
    <row r="425" spans="2:47" x14ac:dyDescent="0.25">
      <c r="B425" s="42"/>
      <c r="C425" s="42"/>
      <c r="D425" s="3"/>
      <c r="E425" s="371"/>
      <c r="F425" s="8"/>
      <c r="G425" s="8"/>
      <c r="H425" s="8"/>
      <c r="I425" s="8"/>
      <c r="J425" s="8"/>
      <c r="K425" s="3"/>
      <c r="L425" s="3"/>
      <c r="M425" s="3"/>
      <c r="N425" s="7"/>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row>
    <row r="426" spans="2:47" x14ac:dyDescent="0.25">
      <c r="B426" s="42"/>
      <c r="C426" s="42"/>
      <c r="D426" s="3"/>
      <c r="E426" s="371"/>
      <c r="F426" s="8"/>
      <c r="G426" s="8"/>
      <c r="H426" s="8"/>
      <c r="I426" s="8"/>
      <c r="J426" s="8"/>
      <c r="K426" s="3"/>
      <c r="L426" s="3"/>
      <c r="M426" s="3"/>
      <c r="N426" s="7"/>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row>
    <row r="427" spans="2:47" x14ac:dyDescent="0.25">
      <c r="B427" s="42"/>
      <c r="C427" s="42"/>
      <c r="D427" s="3"/>
      <c r="E427" s="371"/>
      <c r="F427" s="8"/>
      <c r="G427" s="8"/>
      <c r="H427" s="8"/>
      <c r="I427" s="8"/>
      <c r="J427" s="8"/>
      <c r="K427" s="3"/>
      <c r="L427" s="3"/>
      <c r="M427" s="3"/>
      <c r="N427" s="7"/>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row>
    <row r="428" spans="2:47" x14ac:dyDescent="0.25">
      <c r="B428" s="42"/>
      <c r="C428" s="42"/>
      <c r="D428" s="3"/>
      <c r="E428" s="371"/>
      <c r="F428" s="8"/>
      <c r="G428" s="8"/>
      <c r="H428" s="8"/>
      <c r="I428" s="8"/>
      <c r="J428" s="8"/>
      <c r="K428" s="3"/>
      <c r="L428" s="3"/>
      <c r="M428" s="3"/>
      <c r="N428" s="7"/>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row>
    <row r="429" spans="2:47" x14ac:dyDescent="0.25">
      <c r="B429" s="42"/>
      <c r="C429" s="42"/>
      <c r="D429" s="3"/>
      <c r="E429" s="371"/>
      <c r="F429" s="8"/>
      <c r="G429" s="8"/>
      <c r="H429" s="8"/>
      <c r="I429" s="8"/>
      <c r="J429" s="8"/>
      <c r="K429" s="3"/>
      <c r="L429" s="3"/>
      <c r="M429" s="3"/>
      <c r="N429" s="7"/>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row>
    <row r="430" spans="2:47" x14ac:dyDescent="0.25">
      <c r="B430" s="42"/>
      <c r="C430" s="42"/>
      <c r="D430" s="3"/>
      <c r="E430" s="371"/>
      <c r="F430" s="8"/>
      <c r="G430" s="8"/>
      <c r="H430" s="8"/>
      <c r="I430" s="8"/>
      <c r="J430" s="8"/>
      <c r="K430" s="3"/>
      <c r="L430" s="3"/>
      <c r="M430" s="3"/>
      <c r="N430" s="7"/>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row>
    <row r="431" spans="2:47" x14ac:dyDescent="0.25">
      <c r="B431" s="42"/>
      <c r="C431" s="42"/>
      <c r="D431" s="3"/>
      <c r="E431" s="371"/>
      <c r="F431" s="8"/>
      <c r="G431" s="8"/>
      <c r="H431" s="8"/>
      <c r="I431" s="8"/>
      <c r="J431" s="8"/>
      <c r="K431" s="3"/>
      <c r="L431" s="3"/>
      <c r="M431" s="3"/>
      <c r="N431" s="7"/>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row>
    <row r="432" spans="2:47" x14ac:dyDescent="0.25">
      <c r="B432" s="42"/>
      <c r="C432" s="42"/>
      <c r="D432" s="3"/>
      <c r="E432" s="371"/>
      <c r="F432" s="8"/>
      <c r="G432" s="8"/>
      <c r="H432" s="8"/>
      <c r="I432" s="8"/>
      <c r="J432" s="8"/>
      <c r="K432" s="3"/>
      <c r="L432" s="3"/>
      <c r="M432" s="3"/>
      <c r="N432" s="7"/>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row>
    <row r="433" spans="2:47" x14ac:dyDescent="0.25">
      <c r="B433" s="42"/>
      <c r="C433" s="42"/>
      <c r="D433" s="3"/>
      <c r="E433" s="371"/>
      <c r="F433" s="8"/>
      <c r="G433" s="8"/>
      <c r="H433" s="8"/>
      <c r="I433" s="8"/>
      <c r="J433" s="8"/>
      <c r="K433" s="3"/>
      <c r="L433" s="3"/>
      <c r="M433" s="3"/>
      <c r="N433" s="7"/>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row>
    <row r="434" spans="2:47" x14ac:dyDescent="0.25">
      <c r="B434" s="42"/>
      <c r="C434" s="42"/>
      <c r="D434" s="3"/>
      <c r="E434" s="371"/>
      <c r="F434" s="8"/>
      <c r="G434" s="8"/>
      <c r="H434" s="8"/>
      <c r="I434" s="8"/>
      <c r="J434" s="8"/>
      <c r="K434" s="3"/>
      <c r="L434" s="3"/>
      <c r="M434" s="3"/>
      <c r="N434" s="7"/>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row>
    <row r="435" spans="2:47" x14ac:dyDescent="0.25">
      <c r="B435" s="42"/>
      <c r="C435" s="42"/>
      <c r="D435" s="3"/>
      <c r="E435" s="371"/>
      <c r="F435" s="8"/>
      <c r="G435" s="8"/>
      <c r="H435" s="8"/>
      <c r="I435" s="8"/>
      <c r="J435" s="8"/>
      <c r="K435" s="3"/>
      <c r="L435" s="3"/>
      <c r="M435" s="3"/>
      <c r="N435" s="7"/>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row>
    <row r="436" spans="2:47" x14ac:dyDescent="0.25">
      <c r="B436" s="42"/>
      <c r="C436" s="42"/>
      <c r="D436" s="3"/>
      <c r="E436" s="371"/>
      <c r="F436" s="8"/>
      <c r="G436" s="8"/>
      <c r="H436" s="8"/>
      <c r="I436" s="8"/>
      <c r="J436" s="8"/>
      <c r="K436" s="3"/>
      <c r="L436" s="3"/>
      <c r="M436" s="3"/>
      <c r="N436" s="7"/>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row>
    <row r="437" spans="2:47" x14ac:dyDescent="0.25">
      <c r="B437" s="42"/>
      <c r="C437" s="42"/>
      <c r="D437" s="3"/>
      <c r="E437" s="371"/>
      <c r="F437" s="8"/>
      <c r="G437" s="8"/>
      <c r="H437" s="8"/>
      <c r="I437" s="8"/>
      <c r="J437" s="8"/>
      <c r="K437" s="3"/>
      <c r="L437" s="3"/>
      <c r="M437" s="3"/>
      <c r="N437" s="7"/>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row>
    <row r="438" spans="2:47" x14ac:dyDescent="0.25">
      <c r="B438" s="42"/>
      <c r="C438" s="42"/>
      <c r="D438" s="3"/>
      <c r="E438" s="371"/>
      <c r="F438" s="8"/>
      <c r="G438" s="8"/>
      <c r="H438" s="8"/>
      <c r="I438" s="8"/>
      <c r="J438" s="8"/>
      <c r="K438" s="3"/>
      <c r="L438" s="3"/>
      <c r="M438" s="3"/>
      <c r="N438" s="7"/>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row>
    <row r="439" spans="2:47" x14ac:dyDescent="0.25">
      <c r="B439" s="42"/>
      <c r="C439" s="42"/>
      <c r="D439" s="3"/>
      <c r="E439" s="371"/>
      <c r="F439" s="8"/>
      <c r="G439" s="8"/>
      <c r="H439" s="8"/>
      <c r="I439" s="8"/>
      <c r="J439" s="8"/>
      <c r="K439" s="3"/>
      <c r="L439" s="3"/>
      <c r="M439" s="3"/>
      <c r="N439" s="7"/>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row>
    <row r="440" spans="2:47" x14ac:dyDescent="0.25">
      <c r="B440" s="42"/>
      <c r="C440" s="42"/>
      <c r="D440" s="3"/>
      <c r="E440" s="371"/>
      <c r="F440" s="8"/>
      <c r="G440" s="8"/>
      <c r="H440" s="8"/>
      <c r="I440" s="8"/>
      <c r="J440" s="8"/>
      <c r="K440" s="3"/>
      <c r="L440" s="3"/>
      <c r="M440" s="3"/>
      <c r="N440" s="7"/>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row>
    <row r="441" spans="2:47" x14ac:dyDescent="0.25">
      <c r="B441" s="42"/>
      <c r="C441" s="42"/>
      <c r="D441" s="3"/>
      <c r="E441" s="371"/>
      <c r="F441" s="8"/>
      <c r="G441" s="8"/>
      <c r="H441" s="8"/>
      <c r="I441" s="8"/>
      <c r="J441" s="8"/>
      <c r="K441" s="3"/>
      <c r="L441" s="3"/>
      <c r="M441" s="3"/>
      <c r="N441" s="7"/>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row>
    <row r="442" spans="2:47" x14ac:dyDescent="0.25">
      <c r="B442" s="42"/>
      <c r="C442" s="42"/>
      <c r="D442" s="3"/>
      <c r="E442" s="371"/>
      <c r="F442" s="8"/>
      <c r="G442" s="8"/>
      <c r="H442" s="8"/>
      <c r="I442" s="8"/>
      <c r="J442" s="8"/>
      <c r="K442" s="3"/>
      <c r="L442" s="3"/>
      <c r="M442" s="3"/>
      <c r="N442" s="7"/>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row>
    <row r="443" spans="2:47" x14ac:dyDescent="0.25">
      <c r="B443" s="42"/>
      <c r="C443" s="42"/>
      <c r="D443" s="3"/>
      <c r="E443" s="371"/>
      <c r="F443" s="8"/>
      <c r="G443" s="8"/>
      <c r="H443" s="8"/>
      <c r="I443" s="8"/>
      <c r="J443" s="8"/>
      <c r="K443" s="3"/>
      <c r="L443" s="3"/>
      <c r="M443" s="3"/>
      <c r="N443" s="7"/>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row>
    <row r="444" spans="2:47" x14ac:dyDescent="0.25">
      <c r="B444" s="42"/>
      <c r="C444" s="42"/>
      <c r="D444" s="3"/>
      <c r="E444" s="371"/>
      <c r="F444" s="8"/>
      <c r="G444" s="8"/>
      <c r="H444" s="8"/>
      <c r="I444" s="8"/>
      <c r="J444" s="8"/>
      <c r="K444" s="3"/>
      <c r="L444" s="3"/>
      <c r="M444" s="3"/>
      <c r="N444" s="7"/>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row>
    <row r="445" spans="2:47" x14ac:dyDescent="0.25">
      <c r="B445" s="42"/>
      <c r="C445" s="42"/>
      <c r="D445" s="3"/>
      <c r="E445" s="371"/>
      <c r="F445" s="8"/>
      <c r="G445" s="8"/>
      <c r="H445" s="8"/>
      <c r="I445" s="8"/>
      <c r="J445" s="8"/>
      <c r="K445" s="3"/>
      <c r="L445" s="3"/>
      <c r="M445" s="3"/>
      <c r="N445" s="7"/>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2:47" x14ac:dyDescent="0.25">
      <c r="B446" s="42"/>
      <c r="C446" s="42"/>
      <c r="D446" s="3"/>
      <c r="E446" s="371"/>
      <c r="F446" s="8"/>
      <c r="G446" s="8"/>
      <c r="H446" s="8"/>
      <c r="I446" s="8"/>
      <c r="J446" s="8"/>
      <c r="K446" s="3"/>
      <c r="L446" s="3"/>
      <c r="M446" s="3"/>
      <c r="N446" s="7"/>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2:47" x14ac:dyDescent="0.25">
      <c r="B447" s="42"/>
      <c r="C447" s="42"/>
      <c r="D447" s="3"/>
      <c r="E447" s="371"/>
      <c r="F447" s="8"/>
      <c r="G447" s="8"/>
      <c r="H447" s="8"/>
      <c r="I447" s="8"/>
      <c r="J447" s="8"/>
      <c r="K447" s="3"/>
      <c r="L447" s="3"/>
      <c r="M447" s="3"/>
      <c r="N447" s="7"/>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2:47" x14ac:dyDescent="0.25">
      <c r="B448" s="42"/>
      <c r="C448" s="42"/>
      <c r="D448" s="3"/>
      <c r="E448" s="371"/>
      <c r="F448" s="8"/>
      <c r="G448" s="8"/>
      <c r="H448" s="8"/>
      <c r="I448" s="8"/>
      <c r="J448" s="8"/>
      <c r="K448" s="3"/>
      <c r="L448" s="3"/>
      <c r="M448" s="3"/>
      <c r="N448" s="7"/>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2:47" x14ac:dyDescent="0.25">
      <c r="B449" s="42"/>
      <c r="C449" s="42"/>
      <c r="D449" s="3"/>
      <c r="E449" s="371"/>
      <c r="F449" s="8"/>
      <c r="G449" s="8"/>
      <c r="H449" s="8"/>
      <c r="I449" s="8"/>
      <c r="J449" s="8"/>
      <c r="K449" s="3"/>
      <c r="L449" s="3"/>
      <c r="M449" s="3"/>
      <c r="N449" s="7"/>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2:47" x14ac:dyDescent="0.25">
      <c r="B450" s="42"/>
      <c r="C450" s="42"/>
      <c r="D450" s="3"/>
      <c r="E450" s="371"/>
      <c r="F450" s="8"/>
      <c r="G450" s="8"/>
      <c r="H450" s="8"/>
      <c r="I450" s="8"/>
      <c r="J450" s="8"/>
      <c r="K450" s="3"/>
      <c r="L450" s="3"/>
      <c r="M450" s="3"/>
      <c r="N450" s="7"/>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2:47" x14ac:dyDescent="0.25">
      <c r="B451" s="42"/>
      <c r="C451" s="42"/>
      <c r="D451" s="3"/>
      <c r="E451" s="371"/>
      <c r="F451" s="8"/>
      <c r="G451" s="8"/>
      <c r="H451" s="8"/>
      <c r="I451" s="8"/>
      <c r="J451" s="8"/>
      <c r="K451" s="3"/>
      <c r="L451" s="3"/>
      <c r="M451" s="3"/>
      <c r="N451" s="7"/>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row>
    <row r="452" spans="2:47" x14ac:dyDescent="0.25">
      <c r="B452" s="42"/>
      <c r="C452" s="42"/>
      <c r="D452" s="3"/>
      <c r="E452" s="371"/>
      <c r="F452" s="8"/>
      <c r="G452" s="8"/>
      <c r="H452" s="8"/>
      <c r="I452" s="8"/>
      <c r="J452" s="8"/>
      <c r="K452" s="3"/>
      <c r="L452" s="3"/>
      <c r="M452" s="3"/>
      <c r="N452" s="7"/>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row>
    <row r="453" spans="2:47" x14ac:dyDescent="0.25">
      <c r="B453" s="42"/>
      <c r="C453" s="42"/>
      <c r="D453" s="3"/>
      <c r="E453" s="371"/>
      <c r="F453" s="8"/>
      <c r="G453" s="8"/>
      <c r="H453" s="8"/>
      <c r="I453" s="8"/>
      <c r="J453" s="8"/>
      <c r="K453" s="3"/>
      <c r="L453" s="3"/>
      <c r="M453" s="3"/>
      <c r="N453" s="7"/>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row>
    <row r="454" spans="2:47" x14ac:dyDescent="0.25">
      <c r="B454" s="42"/>
      <c r="C454" s="42"/>
      <c r="D454" s="3"/>
      <c r="E454" s="371"/>
      <c r="F454" s="8"/>
      <c r="G454" s="8"/>
      <c r="H454" s="8"/>
      <c r="I454" s="8"/>
      <c r="J454" s="8"/>
      <c r="K454" s="3"/>
      <c r="L454" s="3"/>
      <c r="M454" s="3"/>
      <c r="N454" s="7"/>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row>
    <row r="455" spans="2:47" x14ac:dyDescent="0.25">
      <c r="B455" s="42"/>
      <c r="C455" s="42"/>
      <c r="D455" s="3"/>
      <c r="E455" s="371"/>
      <c r="F455" s="8"/>
      <c r="G455" s="8"/>
      <c r="H455" s="8"/>
      <c r="I455" s="8"/>
      <c r="J455" s="8"/>
      <c r="K455" s="3"/>
      <c r="L455" s="3"/>
      <c r="M455" s="3"/>
      <c r="N455" s="7"/>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row>
    <row r="456" spans="2:47" x14ac:dyDescent="0.25">
      <c r="B456" s="42"/>
      <c r="C456" s="42"/>
      <c r="D456" s="3"/>
      <c r="E456" s="371"/>
      <c r="F456" s="8"/>
      <c r="G456" s="8"/>
      <c r="H456" s="8"/>
      <c r="I456" s="8"/>
      <c r="J456" s="8"/>
      <c r="K456" s="3"/>
      <c r="L456" s="3"/>
      <c r="M456" s="3"/>
      <c r="N456" s="7"/>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row>
    <row r="457" spans="2:47" x14ac:dyDescent="0.25">
      <c r="B457" s="42"/>
      <c r="C457" s="42"/>
      <c r="D457" s="3"/>
      <c r="E457" s="371"/>
      <c r="F457" s="8"/>
      <c r="G457" s="8"/>
      <c r="H457" s="8"/>
      <c r="I457" s="8"/>
      <c r="J457" s="8"/>
      <c r="K457" s="3"/>
      <c r="L457" s="3"/>
      <c r="M457" s="3"/>
      <c r="N457" s="7"/>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row>
    <row r="458" spans="2:47" x14ac:dyDescent="0.25">
      <c r="B458" s="42"/>
      <c r="C458" s="42"/>
      <c r="D458" s="3"/>
      <c r="E458" s="371"/>
      <c r="F458" s="8"/>
      <c r="G458" s="8"/>
      <c r="H458" s="8"/>
      <c r="I458" s="8"/>
      <c r="J458" s="8"/>
      <c r="K458" s="3"/>
      <c r="L458" s="3"/>
      <c r="M458" s="3"/>
      <c r="N458" s="7"/>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row>
    <row r="459" spans="2:47" x14ac:dyDescent="0.25">
      <c r="B459" s="42"/>
      <c r="C459" s="42"/>
      <c r="D459" s="3"/>
      <c r="E459" s="371"/>
      <c r="F459" s="8"/>
      <c r="G459" s="8"/>
      <c r="H459" s="8"/>
      <c r="I459" s="8"/>
      <c r="J459" s="8"/>
      <c r="K459" s="3"/>
      <c r="L459" s="3"/>
      <c r="M459" s="3"/>
      <c r="N459" s="7"/>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row>
    <row r="460" spans="2:47" x14ac:dyDescent="0.25">
      <c r="B460" s="42"/>
      <c r="C460" s="42"/>
      <c r="D460" s="3"/>
      <c r="E460" s="371"/>
      <c r="F460" s="8"/>
      <c r="G460" s="8"/>
      <c r="H460" s="8"/>
      <c r="I460" s="8"/>
      <c r="J460" s="8"/>
      <c r="K460" s="3"/>
      <c r="L460" s="3"/>
      <c r="M460" s="3"/>
      <c r="N460" s="7"/>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row>
    <row r="461" spans="2:47" x14ac:dyDescent="0.25">
      <c r="B461" s="42"/>
      <c r="C461" s="42"/>
      <c r="D461" s="3"/>
      <c r="E461" s="371"/>
      <c r="F461" s="8"/>
      <c r="G461" s="8"/>
      <c r="H461" s="8"/>
      <c r="I461" s="8"/>
      <c r="J461" s="8"/>
      <c r="K461" s="3"/>
      <c r="L461" s="3"/>
      <c r="M461" s="3"/>
      <c r="N461" s="7"/>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row>
    <row r="462" spans="2:47" x14ac:dyDescent="0.25">
      <c r="B462" s="42"/>
      <c r="C462" s="42"/>
      <c r="D462" s="3"/>
      <c r="E462" s="371"/>
      <c r="F462" s="8"/>
      <c r="G462" s="8"/>
      <c r="H462" s="8"/>
      <c r="I462" s="8"/>
      <c r="J462" s="8"/>
      <c r="K462" s="3"/>
      <c r="L462" s="3"/>
      <c r="M462" s="3"/>
      <c r="N462" s="7"/>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row>
    <row r="463" spans="2:47" x14ac:dyDescent="0.25">
      <c r="B463" s="42"/>
      <c r="C463" s="42"/>
      <c r="D463" s="3"/>
      <c r="E463" s="371"/>
      <c r="F463" s="8"/>
      <c r="G463" s="8"/>
      <c r="H463" s="8"/>
      <c r="I463" s="8"/>
      <c r="J463" s="8"/>
      <c r="K463" s="3"/>
      <c r="L463" s="3"/>
      <c r="M463" s="3"/>
      <c r="N463" s="7"/>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row>
    <row r="464" spans="2:47" x14ac:dyDescent="0.25">
      <c r="B464" s="42"/>
      <c r="C464" s="42"/>
      <c r="D464" s="3"/>
      <c r="E464" s="371"/>
      <c r="F464" s="8"/>
      <c r="G464" s="8"/>
      <c r="H464" s="8"/>
      <c r="I464" s="8"/>
      <c r="J464" s="8"/>
      <c r="K464" s="3"/>
      <c r="L464" s="3"/>
      <c r="M464" s="3"/>
      <c r="N464" s="7"/>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row>
    <row r="465" spans="2:47" x14ac:dyDescent="0.25">
      <c r="B465" s="42"/>
      <c r="C465" s="42"/>
      <c r="D465" s="3"/>
      <c r="E465" s="371"/>
      <c r="F465" s="8"/>
      <c r="G465" s="8"/>
      <c r="H465" s="8"/>
      <c r="I465" s="8"/>
      <c r="J465" s="8"/>
      <c r="K465" s="3"/>
      <c r="L465" s="3"/>
      <c r="M465" s="3"/>
      <c r="N465" s="7"/>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row>
    <row r="466" spans="2:47" x14ac:dyDescent="0.25">
      <c r="B466" s="42"/>
      <c r="C466" s="42"/>
      <c r="D466" s="3"/>
      <c r="E466" s="371"/>
      <c r="F466" s="8"/>
      <c r="G466" s="8"/>
      <c r="H466" s="8"/>
      <c r="I466" s="8"/>
      <c r="J466" s="8"/>
      <c r="K466" s="3"/>
      <c r="L466" s="3"/>
      <c r="M466" s="3"/>
      <c r="N466" s="7"/>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row>
    <row r="467" spans="2:47" x14ac:dyDescent="0.25">
      <c r="B467" s="42"/>
      <c r="C467" s="42"/>
      <c r="D467" s="3"/>
      <c r="E467" s="371"/>
      <c r="F467" s="8"/>
      <c r="G467" s="8"/>
      <c r="H467" s="8"/>
      <c r="I467" s="8"/>
      <c r="J467" s="8"/>
      <c r="K467" s="3"/>
      <c r="L467" s="3"/>
      <c r="M467" s="3"/>
      <c r="N467" s="7"/>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row>
    <row r="468" spans="2:47" x14ac:dyDescent="0.25">
      <c r="B468" s="42"/>
      <c r="C468" s="42"/>
      <c r="D468" s="3"/>
      <c r="E468" s="371"/>
      <c r="F468" s="8"/>
      <c r="G468" s="8"/>
      <c r="H468" s="8"/>
      <c r="I468" s="8"/>
      <c r="J468" s="8"/>
      <c r="K468" s="3"/>
      <c r="L468" s="3"/>
      <c r="M468" s="3"/>
      <c r="N468" s="7"/>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row>
    <row r="469" spans="2:47" x14ac:dyDescent="0.25">
      <c r="B469" s="42"/>
      <c r="C469" s="42"/>
      <c r="D469" s="3"/>
      <c r="E469" s="371"/>
      <c r="F469" s="8"/>
      <c r="G469" s="8"/>
      <c r="H469" s="8"/>
      <c r="I469" s="8"/>
      <c r="J469" s="8"/>
      <c r="K469" s="3"/>
      <c r="L469" s="3"/>
      <c r="M469" s="3"/>
      <c r="N469" s="7"/>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row>
    <row r="470" spans="2:47" x14ac:dyDescent="0.25">
      <c r="B470" s="42"/>
      <c r="C470" s="42"/>
      <c r="D470" s="3"/>
      <c r="E470" s="371"/>
      <c r="F470" s="8"/>
      <c r="G470" s="8"/>
      <c r="H470" s="8"/>
      <c r="I470" s="8"/>
      <c r="J470" s="8"/>
      <c r="K470" s="3"/>
      <c r="L470" s="3"/>
      <c r="M470" s="3"/>
      <c r="N470" s="7"/>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row>
    <row r="471" spans="2:47" x14ac:dyDescent="0.25">
      <c r="B471" s="42"/>
      <c r="C471" s="42"/>
      <c r="D471" s="3"/>
      <c r="E471" s="371"/>
      <c r="F471" s="8"/>
      <c r="G471" s="8"/>
      <c r="H471" s="8"/>
      <c r="I471" s="8"/>
      <c r="J471" s="8"/>
      <c r="K471" s="3"/>
      <c r="L471" s="3"/>
      <c r="M471" s="3"/>
      <c r="N471" s="7"/>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2:47" x14ac:dyDescent="0.25">
      <c r="B472" s="42"/>
      <c r="C472" s="42"/>
      <c r="D472" s="3"/>
      <c r="E472" s="371"/>
      <c r="F472" s="8"/>
      <c r="G472" s="8"/>
      <c r="H472" s="8"/>
      <c r="I472" s="8"/>
      <c r="J472" s="8"/>
      <c r="K472" s="3"/>
      <c r="L472" s="3"/>
      <c r="M472" s="3"/>
      <c r="N472" s="7"/>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2:47" x14ac:dyDescent="0.25">
      <c r="B473" s="42"/>
      <c r="C473" s="42"/>
      <c r="D473" s="3"/>
      <c r="E473" s="371"/>
      <c r="F473" s="8"/>
      <c r="G473" s="8"/>
      <c r="H473" s="8"/>
      <c r="I473" s="8"/>
      <c r="J473" s="8"/>
      <c r="K473" s="3"/>
      <c r="L473" s="3"/>
      <c r="M473" s="3"/>
      <c r="N473" s="7"/>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row>
    <row r="474" spans="2:47" x14ac:dyDescent="0.25">
      <c r="B474" s="42"/>
      <c r="C474" s="42"/>
      <c r="D474" s="3"/>
      <c r="E474" s="371"/>
      <c r="F474" s="8"/>
      <c r="G474" s="8"/>
      <c r="H474" s="8"/>
      <c r="I474" s="8"/>
      <c r="J474" s="8"/>
      <c r="K474" s="3"/>
      <c r="L474" s="3"/>
      <c r="M474" s="3"/>
      <c r="N474" s="7"/>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row>
    <row r="475" spans="2:47" x14ac:dyDescent="0.25">
      <c r="B475" s="42"/>
      <c r="C475" s="42"/>
      <c r="D475" s="3"/>
      <c r="E475" s="371"/>
      <c r="F475" s="8"/>
      <c r="G475" s="8"/>
      <c r="H475" s="8"/>
      <c r="I475" s="8"/>
      <c r="J475" s="8"/>
      <c r="K475" s="3"/>
      <c r="L475" s="3"/>
      <c r="M475" s="3"/>
      <c r="N475" s="7"/>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row>
    <row r="476" spans="2:47" x14ac:dyDescent="0.25">
      <c r="B476" s="42"/>
      <c r="C476" s="42"/>
      <c r="D476" s="3"/>
      <c r="E476" s="371"/>
      <c r="F476" s="8"/>
      <c r="G476" s="8"/>
      <c r="H476" s="8"/>
      <c r="I476" s="8"/>
      <c r="J476" s="8"/>
      <c r="K476" s="3"/>
      <c r="L476" s="3"/>
      <c r="M476" s="3"/>
      <c r="N476" s="7"/>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row>
    <row r="477" spans="2:47" x14ac:dyDescent="0.25">
      <c r="B477" s="42"/>
      <c r="C477" s="42"/>
      <c r="D477" s="3"/>
      <c r="E477" s="371"/>
      <c r="F477" s="8"/>
      <c r="G477" s="8"/>
      <c r="H477" s="8"/>
      <c r="I477" s="8"/>
      <c r="J477" s="8"/>
      <c r="K477" s="3"/>
      <c r="L477" s="3"/>
      <c r="M477" s="3"/>
      <c r="N477" s="7"/>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row>
    <row r="478" spans="2:47" x14ac:dyDescent="0.25">
      <c r="B478" s="42"/>
      <c r="C478" s="42"/>
      <c r="D478" s="3"/>
      <c r="E478" s="371"/>
      <c r="F478" s="8"/>
      <c r="G478" s="8"/>
      <c r="H478" s="8"/>
      <c r="I478" s="8"/>
      <c r="J478" s="8"/>
      <c r="K478" s="3"/>
      <c r="L478" s="3"/>
      <c r="M478" s="3"/>
      <c r="N478" s="7"/>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row>
    <row r="479" spans="2:47" x14ac:dyDescent="0.25">
      <c r="B479" s="42"/>
      <c r="C479" s="42"/>
      <c r="D479" s="3"/>
      <c r="E479" s="371"/>
      <c r="F479" s="8"/>
      <c r="G479" s="8"/>
      <c r="H479" s="8"/>
      <c r="I479" s="8"/>
      <c r="J479" s="8"/>
      <c r="K479" s="3"/>
      <c r="L479" s="3"/>
      <c r="M479" s="3"/>
      <c r="N479" s="7"/>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row>
    <row r="480" spans="2:47" x14ac:dyDescent="0.25">
      <c r="B480" s="42"/>
      <c r="C480" s="42"/>
      <c r="D480" s="3"/>
      <c r="E480" s="371"/>
      <c r="F480" s="8"/>
      <c r="G480" s="8"/>
      <c r="H480" s="8"/>
      <c r="I480" s="8"/>
      <c r="J480" s="8"/>
      <c r="K480" s="3"/>
      <c r="L480" s="3"/>
      <c r="M480" s="3"/>
      <c r="N480" s="7"/>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row>
    <row r="481" spans="2:47" x14ac:dyDescent="0.25">
      <c r="B481" s="42"/>
      <c r="C481" s="42"/>
      <c r="D481" s="3"/>
      <c r="E481" s="371"/>
      <c r="F481" s="8"/>
      <c r="G481" s="8"/>
      <c r="H481" s="8"/>
      <c r="I481" s="8"/>
      <c r="J481" s="8"/>
      <c r="K481" s="3"/>
      <c r="L481" s="3"/>
      <c r="M481" s="3"/>
      <c r="N481" s="7"/>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row>
    <row r="482" spans="2:47" x14ac:dyDescent="0.25">
      <c r="B482" s="42"/>
      <c r="C482" s="42"/>
      <c r="D482" s="3"/>
      <c r="E482" s="371"/>
      <c r="F482" s="8"/>
      <c r="G482" s="8"/>
      <c r="H482" s="8"/>
      <c r="I482" s="8"/>
      <c r="J482" s="8"/>
      <c r="K482" s="3"/>
      <c r="L482" s="3"/>
      <c r="M482" s="3"/>
      <c r="N482" s="7"/>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row>
    <row r="483" spans="2:47" x14ac:dyDescent="0.25">
      <c r="B483" s="42"/>
      <c r="C483" s="42"/>
      <c r="D483" s="3"/>
      <c r="E483" s="371"/>
      <c r="F483" s="8"/>
      <c r="G483" s="8"/>
      <c r="H483" s="8"/>
      <c r="I483" s="8"/>
      <c r="J483" s="8"/>
      <c r="K483" s="3"/>
      <c r="L483" s="3"/>
      <c r="M483" s="3"/>
      <c r="N483" s="7"/>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row>
    <row r="484" spans="2:47" x14ac:dyDescent="0.25">
      <c r="B484" s="42"/>
      <c r="C484" s="42"/>
      <c r="D484" s="3"/>
      <c r="E484" s="371"/>
      <c r="F484" s="8"/>
      <c r="G484" s="8"/>
      <c r="H484" s="8"/>
      <c r="I484" s="8"/>
      <c r="J484" s="8"/>
      <c r="K484" s="3"/>
      <c r="L484" s="3"/>
      <c r="M484" s="3"/>
      <c r="N484" s="7"/>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row>
    <row r="485" spans="2:47" x14ac:dyDescent="0.25">
      <c r="B485" s="42"/>
      <c r="C485" s="42"/>
      <c r="D485" s="3"/>
      <c r="E485" s="371"/>
      <c r="F485" s="8"/>
      <c r="G485" s="8"/>
      <c r="H485" s="8"/>
      <c r="I485" s="8"/>
      <c r="J485" s="8"/>
      <c r="K485" s="3"/>
      <c r="L485" s="3"/>
      <c r="M485" s="3"/>
      <c r="N485" s="7"/>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row>
    <row r="486" spans="2:47" x14ac:dyDescent="0.25">
      <c r="B486" s="42"/>
      <c r="C486" s="42"/>
      <c r="D486" s="3"/>
      <c r="E486" s="371"/>
      <c r="F486" s="8"/>
      <c r="G486" s="8"/>
      <c r="H486" s="8"/>
      <c r="I486" s="8"/>
      <c r="J486" s="8"/>
      <c r="K486" s="3"/>
      <c r="L486" s="3"/>
      <c r="M486" s="3"/>
      <c r="N486" s="7"/>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row>
    <row r="487" spans="2:47" x14ac:dyDescent="0.25">
      <c r="B487" s="42"/>
      <c r="C487" s="42"/>
      <c r="D487" s="3"/>
      <c r="E487" s="371"/>
      <c r="F487" s="8"/>
      <c r="G487" s="8"/>
      <c r="H487" s="8"/>
      <c r="I487" s="8"/>
      <c r="J487" s="8"/>
      <c r="K487" s="3"/>
      <c r="L487" s="3"/>
      <c r="M487" s="3"/>
      <c r="N487" s="7"/>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row>
    <row r="488" spans="2:47" x14ac:dyDescent="0.25">
      <c r="B488" s="42"/>
      <c r="C488" s="42"/>
      <c r="D488" s="3"/>
      <c r="E488" s="371"/>
      <c r="F488" s="8"/>
      <c r="G488" s="8"/>
      <c r="H488" s="8"/>
      <c r="I488" s="8"/>
      <c r="J488" s="8"/>
      <c r="K488" s="3"/>
      <c r="L488" s="3"/>
      <c r="M488" s="3"/>
      <c r="N488" s="7"/>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row>
    <row r="489" spans="2:47" x14ac:dyDescent="0.25">
      <c r="B489" s="42"/>
      <c r="C489" s="42"/>
      <c r="D489" s="3"/>
      <c r="E489" s="371"/>
      <c r="F489" s="8"/>
      <c r="G489" s="8"/>
      <c r="H489" s="8"/>
      <c r="I489" s="8"/>
      <c r="J489" s="8"/>
      <c r="K489" s="3"/>
      <c r="L489" s="3"/>
      <c r="M489" s="3"/>
      <c r="N489" s="7"/>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row>
    <row r="490" spans="2:47" x14ac:dyDescent="0.25">
      <c r="B490" s="42"/>
      <c r="C490" s="42"/>
      <c r="D490" s="3"/>
      <c r="E490" s="371"/>
      <c r="F490" s="8"/>
      <c r="G490" s="8"/>
      <c r="H490" s="8"/>
      <c r="I490" s="8"/>
      <c r="J490" s="8"/>
      <c r="K490" s="3"/>
      <c r="L490" s="3"/>
      <c r="M490" s="3"/>
      <c r="N490" s="7"/>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row>
    <row r="491" spans="2:47" x14ac:dyDescent="0.25">
      <c r="B491" s="42"/>
      <c r="C491" s="42"/>
      <c r="D491" s="3"/>
      <c r="E491" s="371"/>
      <c r="F491" s="8"/>
      <c r="G491" s="8"/>
      <c r="H491" s="8"/>
      <c r="I491" s="8"/>
      <c r="J491" s="8"/>
      <c r="K491" s="3"/>
      <c r="L491" s="3"/>
      <c r="M491" s="3"/>
      <c r="N491" s="7"/>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row>
    <row r="492" spans="2:47" x14ac:dyDescent="0.25">
      <c r="B492" s="42"/>
      <c r="C492" s="42"/>
      <c r="D492" s="3"/>
      <c r="E492" s="371"/>
      <c r="F492" s="8"/>
      <c r="G492" s="8"/>
      <c r="H492" s="8"/>
      <c r="I492" s="8"/>
      <c r="J492" s="8"/>
      <c r="K492" s="3"/>
      <c r="L492" s="3"/>
      <c r="M492" s="3"/>
      <c r="N492" s="7"/>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row>
    <row r="493" spans="2:47" x14ac:dyDescent="0.25">
      <c r="B493" s="42"/>
      <c r="C493" s="42"/>
      <c r="D493" s="3"/>
      <c r="E493" s="371"/>
      <c r="F493" s="8"/>
      <c r="G493" s="8"/>
      <c r="H493" s="8"/>
      <c r="I493" s="8"/>
      <c r="J493" s="8"/>
      <c r="K493" s="3"/>
      <c r="L493" s="3"/>
      <c r="M493" s="3"/>
      <c r="N493" s="7"/>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row>
    <row r="494" spans="2:47" x14ac:dyDescent="0.25">
      <c r="B494" s="42"/>
      <c r="C494" s="42"/>
      <c r="D494" s="3"/>
      <c r="E494" s="371"/>
      <c r="F494" s="8"/>
      <c r="G494" s="8"/>
      <c r="H494" s="8"/>
      <c r="I494" s="8"/>
      <c r="J494" s="8"/>
      <c r="K494" s="3"/>
      <c r="L494" s="3"/>
      <c r="M494" s="3"/>
      <c r="N494" s="7"/>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row>
    <row r="495" spans="2:47" x14ac:dyDescent="0.25">
      <c r="B495" s="42"/>
      <c r="C495" s="42"/>
      <c r="D495" s="3"/>
      <c r="E495" s="371"/>
      <c r="F495" s="8"/>
      <c r="G495" s="8"/>
      <c r="H495" s="8"/>
      <c r="I495" s="8"/>
      <c r="J495" s="8"/>
      <c r="K495" s="3"/>
      <c r="L495" s="3"/>
      <c r="M495" s="3"/>
      <c r="N495" s="7"/>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row>
    <row r="496" spans="2:47" x14ac:dyDescent="0.25">
      <c r="B496" s="42"/>
      <c r="C496" s="42"/>
      <c r="D496" s="3"/>
      <c r="E496" s="371"/>
      <c r="F496" s="8"/>
      <c r="G496" s="8"/>
      <c r="H496" s="8"/>
      <c r="I496" s="8"/>
      <c r="J496" s="8"/>
      <c r="K496" s="3"/>
      <c r="L496" s="3"/>
      <c r="M496" s="3"/>
      <c r="N496" s="7"/>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row>
    <row r="497" spans="2:47" x14ac:dyDescent="0.25">
      <c r="B497" s="42"/>
      <c r="C497" s="42"/>
      <c r="D497" s="3"/>
      <c r="E497" s="371"/>
      <c r="F497" s="8"/>
      <c r="G497" s="8"/>
      <c r="H497" s="8"/>
      <c r="I497" s="8"/>
      <c r="J497" s="8"/>
      <c r="K497" s="3"/>
      <c r="L497" s="3"/>
      <c r="M497" s="3"/>
      <c r="N497" s="7"/>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row>
    <row r="498" spans="2:47" x14ac:dyDescent="0.25">
      <c r="B498" s="42"/>
      <c r="C498" s="42"/>
      <c r="D498" s="3"/>
      <c r="E498" s="371"/>
      <c r="F498" s="8"/>
      <c r="G498" s="8"/>
      <c r="H498" s="8"/>
      <c r="I498" s="8"/>
      <c r="J498" s="8"/>
      <c r="K498" s="3"/>
      <c r="L498" s="3"/>
      <c r="M498" s="3"/>
      <c r="N498" s="7"/>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row>
    <row r="499" spans="2:47" x14ac:dyDescent="0.25">
      <c r="B499" s="42"/>
      <c r="C499" s="42"/>
      <c r="D499" s="3"/>
      <c r="E499" s="371"/>
      <c r="F499" s="8"/>
      <c r="G499" s="8"/>
      <c r="H499" s="8"/>
      <c r="I499" s="8"/>
      <c r="J499" s="8"/>
      <c r="K499" s="3"/>
      <c r="L499" s="3"/>
      <c r="M499" s="3"/>
      <c r="N499" s="7"/>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row>
    <row r="500" spans="2:47" x14ac:dyDescent="0.25">
      <c r="B500" s="42"/>
      <c r="C500" s="42"/>
      <c r="D500" s="3"/>
      <c r="E500" s="371"/>
      <c r="F500" s="8"/>
      <c r="G500" s="8"/>
      <c r="H500" s="8"/>
      <c r="I500" s="8"/>
      <c r="J500" s="8"/>
      <c r="K500" s="3"/>
      <c r="L500" s="3"/>
      <c r="M500" s="3"/>
      <c r="N500" s="7"/>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row>
    <row r="501" spans="2:47" x14ac:dyDescent="0.25">
      <c r="B501" s="42"/>
      <c r="C501" s="42"/>
      <c r="D501" s="3"/>
      <c r="E501" s="371"/>
      <c r="F501" s="8"/>
      <c r="G501" s="8"/>
      <c r="H501" s="8"/>
      <c r="I501" s="8"/>
      <c r="J501" s="8"/>
      <c r="K501" s="3"/>
      <c r="L501" s="3"/>
      <c r="M501" s="3"/>
      <c r="N501" s="7"/>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row>
    <row r="502" spans="2:47" x14ac:dyDescent="0.25">
      <c r="B502" s="42"/>
      <c r="C502" s="42"/>
      <c r="D502" s="3"/>
      <c r="E502" s="371"/>
      <c r="F502" s="8"/>
      <c r="G502" s="8"/>
      <c r="H502" s="8"/>
      <c r="I502" s="8"/>
      <c r="J502" s="8"/>
      <c r="K502" s="3"/>
      <c r="L502" s="3"/>
      <c r="M502" s="3"/>
      <c r="N502" s="7"/>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row>
    <row r="503" spans="2:47" x14ac:dyDescent="0.25">
      <c r="B503" s="42"/>
      <c r="C503" s="42"/>
      <c r="D503" s="3"/>
      <c r="E503" s="371"/>
      <c r="F503" s="8"/>
      <c r="G503" s="8"/>
      <c r="H503" s="8"/>
      <c r="I503" s="8"/>
      <c r="J503" s="8"/>
      <c r="K503" s="3"/>
      <c r="L503" s="3"/>
      <c r="M503" s="3"/>
      <c r="N503" s="7"/>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row>
    <row r="504" spans="2:47" x14ac:dyDescent="0.25">
      <c r="B504" s="42"/>
      <c r="C504" s="42"/>
      <c r="D504" s="3"/>
      <c r="E504" s="371"/>
      <c r="F504" s="8"/>
      <c r="G504" s="8"/>
      <c r="H504" s="8"/>
      <c r="I504" s="8"/>
      <c r="J504" s="8"/>
      <c r="K504" s="3"/>
      <c r="L504" s="3"/>
      <c r="M504" s="3"/>
      <c r="N504" s="7"/>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row>
    <row r="505" spans="2:47" x14ac:dyDescent="0.25">
      <c r="B505" s="42"/>
      <c r="C505" s="42"/>
      <c r="D505" s="3"/>
      <c r="E505" s="371"/>
      <c r="F505" s="8"/>
      <c r="G505" s="8"/>
      <c r="H505" s="8"/>
      <c r="I505" s="8"/>
      <c r="J505" s="8"/>
      <c r="K505" s="3"/>
      <c r="L505" s="3"/>
      <c r="M505" s="3"/>
      <c r="N505" s="7"/>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row>
    <row r="506" spans="2:47" x14ac:dyDescent="0.25">
      <c r="B506" s="42"/>
      <c r="C506" s="42"/>
      <c r="D506" s="3"/>
      <c r="E506" s="371"/>
      <c r="F506" s="8"/>
      <c r="G506" s="8"/>
      <c r="H506" s="8"/>
      <c r="I506" s="8"/>
      <c r="J506" s="8"/>
      <c r="K506" s="3"/>
      <c r="L506" s="3"/>
      <c r="M506" s="3"/>
      <c r="N506" s="7"/>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row>
    <row r="507" spans="2:47" x14ac:dyDescent="0.25">
      <c r="B507" s="42"/>
      <c r="C507" s="42"/>
      <c r="D507" s="3"/>
      <c r="E507" s="371"/>
      <c r="F507" s="8"/>
      <c r="G507" s="8"/>
      <c r="H507" s="8"/>
      <c r="I507" s="8"/>
      <c r="J507" s="8"/>
      <c r="K507" s="3"/>
      <c r="L507" s="3"/>
      <c r="M507" s="3"/>
      <c r="N507" s="7"/>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row>
    <row r="508" spans="2:47" x14ac:dyDescent="0.25">
      <c r="B508" s="42"/>
      <c r="C508" s="42"/>
      <c r="D508" s="3"/>
      <c r="E508" s="371"/>
      <c r="F508" s="8"/>
      <c r="G508" s="8"/>
      <c r="H508" s="8"/>
      <c r="I508" s="8"/>
      <c r="J508" s="8"/>
      <c r="K508" s="3"/>
      <c r="L508" s="3"/>
      <c r="M508" s="3"/>
      <c r="N508" s="7"/>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row>
    <row r="509" spans="2:47" x14ac:dyDescent="0.25">
      <c r="B509" s="42"/>
      <c r="C509" s="42"/>
      <c r="D509" s="3"/>
      <c r="E509" s="371"/>
      <c r="F509" s="8"/>
      <c r="G509" s="8"/>
      <c r="H509" s="8"/>
      <c r="I509" s="8"/>
      <c r="J509" s="8"/>
      <c r="K509" s="3"/>
      <c r="L509" s="3"/>
      <c r="M509" s="3"/>
      <c r="N509" s="7"/>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row>
    <row r="510" spans="2:47" x14ac:dyDescent="0.25">
      <c r="B510" s="42"/>
      <c r="C510" s="42"/>
      <c r="D510" s="3"/>
      <c r="E510" s="371"/>
      <c r="F510" s="8"/>
      <c r="G510" s="8"/>
      <c r="H510" s="8"/>
      <c r="I510" s="8"/>
      <c r="J510" s="8"/>
      <c r="K510" s="3"/>
      <c r="L510" s="3"/>
      <c r="M510" s="3"/>
      <c r="N510" s="7"/>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row>
    <row r="511" spans="2:47" x14ac:dyDescent="0.25">
      <c r="B511" s="42"/>
      <c r="C511" s="42"/>
      <c r="D511" s="3"/>
      <c r="E511" s="371"/>
      <c r="F511" s="8"/>
      <c r="G511" s="8"/>
      <c r="H511" s="8"/>
      <c r="I511" s="8"/>
      <c r="J511" s="8"/>
      <c r="K511" s="3"/>
      <c r="L511" s="3"/>
      <c r="M511" s="3"/>
      <c r="N511" s="7"/>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row>
    <row r="512" spans="2:47" x14ac:dyDescent="0.25">
      <c r="B512" s="42"/>
      <c r="C512" s="42"/>
      <c r="D512" s="3"/>
      <c r="E512" s="371"/>
      <c r="F512" s="8"/>
      <c r="G512" s="8"/>
      <c r="H512" s="8"/>
      <c r="I512" s="8"/>
      <c r="J512" s="8"/>
      <c r="K512" s="3"/>
      <c r="L512" s="3"/>
      <c r="M512" s="3"/>
      <c r="N512" s="7"/>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row>
    <row r="513" spans="2:47" x14ac:dyDescent="0.25">
      <c r="B513" s="42"/>
      <c r="C513" s="42"/>
      <c r="D513" s="3"/>
      <c r="E513" s="371"/>
      <c r="F513" s="8"/>
      <c r="G513" s="8"/>
      <c r="H513" s="8"/>
      <c r="I513" s="8"/>
      <c r="J513" s="8"/>
      <c r="K513" s="3"/>
      <c r="L513" s="3"/>
      <c r="M513" s="3"/>
      <c r="N513" s="7"/>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row>
    <row r="514" spans="2:47" x14ac:dyDescent="0.25">
      <c r="B514" s="42"/>
      <c r="C514" s="42"/>
      <c r="D514" s="3"/>
      <c r="E514" s="371"/>
      <c r="F514" s="8"/>
      <c r="G514" s="8"/>
      <c r="H514" s="8"/>
      <c r="I514" s="8"/>
      <c r="J514" s="8"/>
      <c r="K514" s="3"/>
      <c r="L514" s="3"/>
      <c r="M514" s="3"/>
      <c r="N514" s="7"/>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row>
    <row r="515" spans="2:47" x14ac:dyDescent="0.25">
      <c r="B515" s="42"/>
      <c r="C515" s="42"/>
      <c r="D515" s="3"/>
      <c r="E515" s="371"/>
      <c r="F515" s="8"/>
      <c r="G515" s="8"/>
      <c r="H515" s="8"/>
      <c r="I515" s="8"/>
      <c r="J515" s="8"/>
      <c r="K515" s="3"/>
      <c r="L515" s="3"/>
      <c r="M515" s="3"/>
      <c r="N515" s="7"/>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row>
    <row r="516" spans="2:47" x14ac:dyDescent="0.25">
      <c r="B516" s="42"/>
      <c r="C516" s="42"/>
      <c r="D516" s="3"/>
      <c r="E516" s="371"/>
      <c r="F516" s="8"/>
      <c r="G516" s="8"/>
      <c r="H516" s="8"/>
      <c r="I516" s="8"/>
      <c r="J516" s="8"/>
      <c r="K516" s="3"/>
      <c r="L516" s="3"/>
      <c r="M516" s="3"/>
      <c r="N516" s="7"/>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row>
    <row r="517" spans="2:47" x14ac:dyDescent="0.25">
      <c r="B517" s="42"/>
      <c r="C517" s="42"/>
      <c r="D517" s="3"/>
      <c r="E517" s="371"/>
      <c r="F517" s="8"/>
      <c r="G517" s="8"/>
      <c r="H517" s="8"/>
      <c r="I517" s="8"/>
      <c r="J517" s="8"/>
      <c r="K517" s="3"/>
      <c r="L517" s="3"/>
      <c r="M517" s="3"/>
      <c r="N517" s="7"/>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row>
    <row r="518" spans="2:47" x14ac:dyDescent="0.25">
      <c r="B518" s="42"/>
      <c r="C518" s="42"/>
      <c r="D518" s="3"/>
      <c r="E518" s="371"/>
      <c r="F518" s="8"/>
      <c r="G518" s="8"/>
      <c r="H518" s="8"/>
      <c r="I518" s="8"/>
      <c r="J518" s="8"/>
      <c r="K518" s="3"/>
      <c r="L518" s="3"/>
      <c r="M518" s="3"/>
      <c r="N518" s="7"/>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row>
    <row r="519" spans="2:47" x14ac:dyDescent="0.25">
      <c r="B519" s="42"/>
      <c r="C519" s="42"/>
      <c r="D519" s="3"/>
      <c r="E519" s="371"/>
      <c r="F519" s="8"/>
      <c r="G519" s="8"/>
      <c r="H519" s="8"/>
      <c r="I519" s="8"/>
      <c r="J519" s="8"/>
      <c r="K519" s="3"/>
      <c r="L519" s="3"/>
      <c r="M519" s="3"/>
      <c r="N519" s="7"/>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row>
    <row r="520" spans="2:47" x14ac:dyDescent="0.25">
      <c r="B520" s="42"/>
      <c r="C520" s="42"/>
      <c r="D520" s="3"/>
      <c r="E520" s="371"/>
      <c r="F520" s="8"/>
      <c r="G520" s="8"/>
      <c r="H520" s="8"/>
      <c r="I520" s="8"/>
      <c r="J520" s="8"/>
      <c r="K520" s="3"/>
      <c r="L520" s="3"/>
      <c r="M520" s="3"/>
      <c r="N520" s="7"/>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row>
    <row r="521" spans="2:47" x14ac:dyDescent="0.25">
      <c r="B521" s="42"/>
      <c r="C521" s="42"/>
      <c r="D521" s="3"/>
      <c r="E521" s="371"/>
      <c r="F521" s="8"/>
      <c r="G521" s="8"/>
      <c r="H521" s="8"/>
      <c r="I521" s="8"/>
      <c r="J521" s="8"/>
      <c r="K521" s="3"/>
      <c r="L521" s="3"/>
      <c r="M521" s="3"/>
      <c r="N521" s="7"/>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row>
    <row r="522" spans="2:47" x14ac:dyDescent="0.25">
      <c r="B522" s="42"/>
      <c r="C522" s="42"/>
      <c r="D522" s="3"/>
      <c r="E522" s="371"/>
      <c r="F522" s="8"/>
      <c r="G522" s="8"/>
      <c r="H522" s="8"/>
      <c r="I522" s="8"/>
      <c r="J522" s="8"/>
      <c r="K522" s="3"/>
      <c r="L522" s="3"/>
      <c r="M522" s="3"/>
      <c r="N522" s="7"/>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row>
    <row r="523" spans="2:47" x14ac:dyDescent="0.25">
      <c r="B523" s="42"/>
      <c r="C523" s="42"/>
      <c r="D523" s="3"/>
      <c r="E523" s="371"/>
      <c r="F523" s="8"/>
      <c r="G523" s="8"/>
      <c r="H523" s="8"/>
      <c r="I523" s="8"/>
      <c r="J523" s="8"/>
      <c r="K523" s="3"/>
      <c r="L523" s="3"/>
      <c r="M523" s="3"/>
      <c r="N523" s="7"/>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row>
    <row r="524" spans="2:47" x14ac:dyDescent="0.25">
      <c r="B524" s="42"/>
      <c r="C524" s="42"/>
      <c r="D524" s="3"/>
      <c r="E524" s="371"/>
      <c r="F524" s="8"/>
      <c r="G524" s="8"/>
      <c r="H524" s="8"/>
      <c r="I524" s="8"/>
      <c r="J524" s="8"/>
      <c r="K524" s="3"/>
      <c r="L524" s="3"/>
      <c r="M524" s="3"/>
      <c r="N524" s="7"/>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row>
    <row r="525" spans="2:47" x14ac:dyDescent="0.25">
      <c r="B525" s="42"/>
      <c r="C525" s="42"/>
      <c r="D525" s="3"/>
      <c r="E525" s="371"/>
      <c r="F525" s="8"/>
      <c r="G525" s="8"/>
      <c r="H525" s="8"/>
      <c r="I525" s="8"/>
      <c r="J525" s="8"/>
      <c r="K525" s="3"/>
      <c r="L525" s="3"/>
      <c r="M525" s="3"/>
      <c r="N525" s="7"/>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row>
    <row r="526" spans="2:47" x14ac:dyDescent="0.25">
      <c r="B526" s="42"/>
      <c r="C526" s="42"/>
      <c r="D526" s="3"/>
      <c r="E526" s="371"/>
      <c r="F526" s="8"/>
      <c r="G526" s="8"/>
      <c r="H526" s="8"/>
      <c r="I526" s="8"/>
      <c r="J526" s="8"/>
      <c r="K526" s="3"/>
      <c r="L526" s="3"/>
      <c r="M526" s="3"/>
      <c r="N526" s="7"/>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row>
    <row r="527" spans="2:47" x14ac:dyDescent="0.25">
      <c r="B527" s="42"/>
      <c r="C527" s="42"/>
      <c r="D527" s="3"/>
      <c r="E527" s="371"/>
      <c r="F527" s="8"/>
      <c r="G527" s="8"/>
      <c r="H527" s="8"/>
      <c r="I527" s="8"/>
      <c r="J527" s="8"/>
      <c r="K527" s="3"/>
      <c r="L527" s="3"/>
      <c r="M527" s="3"/>
      <c r="N527" s="7"/>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row>
    <row r="528" spans="2:47" x14ac:dyDescent="0.25">
      <c r="B528" s="42"/>
      <c r="C528" s="42"/>
      <c r="D528" s="3"/>
      <c r="E528" s="371"/>
      <c r="F528" s="8"/>
      <c r="G528" s="8"/>
      <c r="H528" s="8"/>
      <c r="I528" s="8"/>
      <c r="J528" s="8"/>
      <c r="K528" s="3"/>
      <c r="L528" s="3"/>
      <c r="M528" s="3"/>
      <c r="N528" s="7"/>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row>
    <row r="529" spans="2:47" x14ac:dyDescent="0.25">
      <c r="B529" s="42"/>
      <c r="C529" s="42"/>
      <c r="D529" s="3"/>
      <c r="E529" s="371"/>
      <c r="F529" s="8"/>
      <c r="G529" s="8"/>
      <c r="H529" s="8"/>
      <c r="I529" s="8"/>
      <c r="J529" s="8"/>
      <c r="K529" s="3"/>
      <c r="L529" s="3"/>
      <c r="M529" s="3"/>
      <c r="N529" s="7"/>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row>
    <row r="530" spans="2:47" x14ac:dyDescent="0.25">
      <c r="B530" s="42"/>
      <c r="C530" s="42"/>
      <c r="D530" s="3"/>
      <c r="E530" s="371"/>
      <c r="F530" s="8"/>
      <c r="G530" s="8"/>
      <c r="H530" s="8"/>
      <c r="I530" s="8"/>
      <c r="J530" s="8"/>
      <c r="K530" s="3"/>
      <c r="L530" s="3"/>
      <c r="M530" s="3"/>
      <c r="N530" s="7"/>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row>
    <row r="531" spans="2:47" x14ac:dyDescent="0.25">
      <c r="B531" s="42"/>
      <c r="C531" s="42"/>
      <c r="D531" s="3"/>
      <c r="E531" s="371"/>
      <c r="F531" s="8"/>
      <c r="G531" s="8"/>
      <c r="H531" s="8"/>
      <c r="I531" s="8"/>
      <c r="J531" s="8"/>
      <c r="K531" s="3"/>
      <c r="L531" s="3"/>
      <c r="M531" s="3"/>
      <c r="N531" s="7"/>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row>
    <row r="532" spans="2:47" x14ac:dyDescent="0.25">
      <c r="B532" s="42"/>
      <c r="C532" s="42"/>
      <c r="D532" s="3"/>
      <c r="E532" s="371"/>
      <c r="F532" s="8"/>
      <c r="G532" s="8"/>
      <c r="H532" s="8"/>
      <c r="I532" s="8"/>
      <c r="J532" s="8"/>
      <c r="K532" s="3"/>
      <c r="L532" s="3"/>
      <c r="M532" s="3"/>
      <c r="N532" s="7"/>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row>
    <row r="533" spans="2:47" x14ac:dyDescent="0.25">
      <c r="B533" s="42"/>
      <c r="C533" s="42"/>
      <c r="D533" s="3"/>
      <c r="E533" s="371"/>
      <c r="F533" s="8"/>
      <c r="G533" s="8"/>
      <c r="H533" s="8"/>
      <c r="I533" s="8"/>
      <c r="J533" s="8"/>
      <c r="K533" s="3"/>
      <c r="L533" s="3"/>
      <c r="M533" s="3"/>
      <c r="N533" s="7"/>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row>
    <row r="534" spans="2:47" x14ac:dyDescent="0.25">
      <c r="B534" s="42"/>
      <c r="C534" s="42"/>
      <c r="D534" s="3"/>
      <c r="E534" s="371"/>
      <c r="F534" s="8"/>
      <c r="G534" s="8"/>
      <c r="H534" s="8"/>
      <c r="I534" s="8"/>
      <c r="J534" s="8"/>
      <c r="K534" s="3"/>
      <c r="L534" s="3"/>
      <c r="M534" s="3"/>
      <c r="N534" s="7"/>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row>
    <row r="535" spans="2:47" x14ac:dyDescent="0.25">
      <c r="B535" s="42"/>
      <c r="C535" s="42"/>
      <c r="D535" s="3"/>
      <c r="E535" s="371"/>
      <c r="F535" s="8"/>
      <c r="G535" s="8"/>
      <c r="H535" s="8"/>
      <c r="I535" s="8"/>
      <c r="J535" s="8"/>
      <c r="K535" s="3"/>
      <c r="L535" s="3"/>
      <c r="M535" s="3"/>
      <c r="N535" s="7"/>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row>
    <row r="536" spans="2:47" x14ac:dyDescent="0.25">
      <c r="B536" s="42"/>
      <c r="C536" s="42"/>
      <c r="D536" s="3"/>
      <c r="E536" s="371"/>
      <c r="F536" s="8"/>
      <c r="G536" s="8"/>
      <c r="H536" s="8"/>
      <c r="I536" s="8"/>
      <c r="J536" s="8"/>
      <c r="K536" s="3"/>
      <c r="L536" s="3"/>
      <c r="M536" s="3"/>
      <c r="N536" s="7"/>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row>
    <row r="537" spans="2:47" x14ac:dyDescent="0.25">
      <c r="B537" s="42"/>
      <c r="C537" s="42"/>
      <c r="D537" s="3"/>
      <c r="E537" s="371"/>
      <c r="F537" s="8"/>
      <c r="G537" s="8"/>
      <c r="H537" s="8"/>
      <c r="I537" s="8"/>
      <c r="J537" s="8"/>
      <c r="K537" s="3"/>
      <c r="L537" s="3"/>
      <c r="M537" s="3"/>
      <c r="N537" s="7"/>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row>
    <row r="538" spans="2:47" x14ac:dyDescent="0.25">
      <c r="B538" s="42"/>
      <c r="C538" s="42"/>
      <c r="D538" s="3"/>
      <c r="E538" s="371"/>
      <c r="F538" s="8"/>
      <c r="G538" s="8"/>
      <c r="H538" s="8"/>
      <c r="I538" s="8"/>
      <c r="J538" s="8"/>
      <c r="K538" s="3"/>
      <c r="L538" s="3"/>
      <c r="M538" s="3"/>
      <c r="N538" s="7"/>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row>
    <row r="539" spans="2:47" x14ac:dyDescent="0.25">
      <c r="B539" s="42"/>
      <c r="C539" s="42"/>
      <c r="D539" s="3"/>
      <c r="E539" s="371"/>
      <c r="F539" s="8"/>
      <c r="G539" s="8"/>
      <c r="H539" s="8"/>
      <c r="I539" s="8"/>
      <c r="J539" s="8"/>
      <c r="K539" s="3"/>
      <c r="L539" s="3"/>
      <c r="M539" s="3"/>
      <c r="N539" s="7"/>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row>
    <row r="540" spans="2:47" x14ac:dyDescent="0.25">
      <c r="B540" s="42"/>
      <c r="C540" s="42"/>
      <c r="D540" s="3"/>
      <c r="E540" s="371"/>
      <c r="F540" s="8"/>
      <c r="G540" s="8"/>
      <c r="H540" s="8"/>
      <c r="I540" s="8"/>
      <c r="J540" s="8"/>
      <c r="K540" s="3"/>
      <c r="L540" s="3"/>
      <c r="M540" s="3"/>
      <c r="N540" s="7"/>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row>
    <row r="541" spans="2:47" x14ac:dyDescent="0.25">
      <c r="B541" s="42"/>
      <c r="C541" s="42"/>
      <c r="D541" s="3"/>
      <c r="E541" s="371"/>
      <c r="F541" s="8"/>
      <c r="G541" s="8"/>
      <c r="H541" s="8"/>
      <c r="I541" s="8"/>
      <c r="J541" s="8"/>
      <c r="K541" s="3"/>
      <c r="L541" s="3"/>
      <c r="M541" s="3"/>
      <c r="N541" s="7"/>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row>
    <row r="542" spans="2:47" x14ac:dyDescent="0.25">
      <c r="B542" s="42"/>
      <c r="C542" s="42"/>
      <c r="D542" s="3"/>
      <c r="E542" s="371"/>
      <c r="F542" s="8"/>
      <c r="G542" s="8"/>
      <c r="H542" s="8"/>
      <c r="I542" s="8"/>
      <c r="J542" s="8"/>
      <c r="K542" s="3"/>
      <c r="L542" s="3"/>
      <c r="M542" s="3"/>
      <c r="N542" s="7"/>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row>
    <row r="543" spans="2:47" x14ac:dyDescent="0.25">
      <c r="B543" s="42"/>
      <c r="C543" s="42"/>
      <c r="D543" s="3"/>
      <c r="E543" s="371"/>
      <c r="F543" s="8"/>
      <c r="G543" s="8"/>
      <c r="H543" s="8"/>
      <c r="I543" s="8"/>
      <c r="J543" s="8"/>
      <c r="K543" s="3"/>
      <c r="L543" s="3"/>
      <c r="M543" s="3"/>
      <c r="N543" s="7"/>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row>
    <row r="544" spans="2:47" x14ac:dyDescent="0.25">
      <c r="B544" s="42"/>
      <c r="C544" s="42"/>
      <c r="D544" s="3"/>
      <c r="E544" s="371"/>
      <c r="F544" s="8"/>
      <c r="G544" s="8"/>
      <c r="H544" s="8"/>
      <c r="I544" s="8"/>
      <c r="J544" s="8"/>
      <c r="K544" s="3"/>
      <c r="L544" s="3"/>
      <c r="M544" s="3"/>
      <c r="N544" s="7"/>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row>
    <row r="545" spans="2:47" x14ac:dyDescent="0.25">
      <c r="B545" s="42"/>
      <c r="C545" s="42"/>
      <c r="D545" s="3"/>
      <c r="E545" s="371"/>
      <c r="F545" s="8"/>
      <c r="G545" s="8"/>
      <c r="H545" s="8"/>
      <c r="I545" s="8"/>
      <c r="J545" s="8"/>
      <c r="K545" s="3"/>
      <c r="L545" s="3"/>
      <c r="M545" s="3"/>
      <c r="N545" s="7"/>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row>
    <row r="546" spans="2:47" x14ac:dyDescent="0.25">
      <c r="B546" s="42"/>
      <c r="C546" s="42"/>
      <c r="D546" s="3"/>
      <c r="E546" s="371"/>
      <c r="F546" s="8"/>
      <c r="G546" s="8"/>
      <c r="H546" s="8"/>
      <c r="I546" s="8"/>
      <c r="J546" s="8"/>
      <c r="K546" s="3"/>
      <c r="L546" s="3"/>
      <c r="M546" s="3"/>
      <c r="N546" s="7"/>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row>
    <row r="547" spans="2:47" x14ac:dyDescent="0.25">
      <c r="B547" s="42"/>
      <c r="C547" s="42"/>
      <c r="D547" s="3"/>
      <c r="E547" s="371"/>
      <c r="F547" s="8"/>
      <c r="G547" s="8"/>
      <c r="H547" s="8"/>
      <c r="I547" s="8"/>
      <c r="J547" s="8"/>
      <c r="K547" s="3"/>
      <c r="L547" s="3"/>
      <c r="M547" s="3"/>
      <c r="N547" s="7"/>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row>
    <row r="548" spans="2:47" x14ac:dyDescent="0.25">
      <c r="B548" s="42"/>
      <c r="C548" s="42"/>
      <c r="D548" s="3"/>
      <c r="E548" s="371"/>
      <c r="F548" s="8"/>
      <c r="G548" s="8"/>
      <c r="H548" s="8"/>
      <c r="I548" s="8"/>
      <c r="J548" s="8"/>
      <c r="K548" s="3"/>
      <c r="L548" s="3"/>
      <c r="M548" s="3"/>
      <c r="N548" s="7"/>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row>
    <row r="549" spans="2:47" x14ac:dyDescent="0.25">
      <c r="B549" s="42"/>
      <c r="C549" s="42"/>
      <c r="D549" s="3"/>
      <c r="E549" s="371"/>
      <c r="F549" s="8"/>
      <c r="G549" s="8"/>
      <c r="H549" s="8"/>
      <c r="I549" s="8"/>
      <c r="J549" s="8"/>
      <c r="K549" s="3"/>
      <c r="L549" s="3"/>
      <c r="M549" s="3"/>
      <c r="N549" s="7"/>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row>
    <row r="550" spans="2:47" x14ac:dyDescent="0.25">
      <c r="B550" s="42"/>
      <c r="C550" s="42"/>
      <c r="D550" s="3"/>
      <c r="E550" s="371"/>
      <c r="F550" s="8"/>
      <c r="G550" s="8"/>
      <c r="H550" s="8"/>
      <c r="I550" s="8"/>
      <c r="J550" s="8"/>
      <c r="K550" s="3"/>
      <c r="L550" s="3"/>
      <c r="M550" s="3"/>
      <c r="N550" s="7"/>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row>
    <row r="551" spans="2:47" x14ac:dyDescent="0.25">
      <c r="B551" s="42"/>
      <c r="C551" s="42"/>
      <c r="D551" s="3"/>
      <c r="E551" s="371"/>
      <c r="F551" s="8"/>
      <c r="G551" s="8"/>
      <c r="H551" s="8"/>
      <c r="I551" s="8"/>
      <c r="J551" s="8"/>
      <c r="K551" s="3"/>
      <c r="L551" s="3"/>
      <c r="M551" s="3"/>
      <c r="N551" s="7"/>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row>
    <row r="552" spans="2:47" x14ac:dyDescent="0.25">
      <c r="B552" s="42"/>
      <c r="C552" s="42"/>
      <c r="D552" s="3"/>
      <c r="E552" s="371"/>
      <c r="F552" s="8"/>
      <c r="G552" s="8"/>
      <c r="H552" s="8"/>
      <c r="I552" s="8"/>
      <c r="J552" s="8"/>
      <c r="K552" s="3"/>
      <c r="L552" s="3"/>
      <c r="M552" s="3"/>
      <c r="N552" s="7"/>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row>
    <row r="553" spans="2:47" x14ac:dyDescent="0.25">
      <c r="B553" s="42"/>
      <c r="C553" s="42"/>
      <c r="D553" s="3"/>
      <c r="E553" s="371"/>
      <c r="F553" s="8"/>
      <c r="G553" s="8"/>
      <c r="H553" s="8"/>
      <c r="I553" s="8"/>
      <c r="J553" s="8"/>
      <c r="K553" s="3"/>
      <c r="L553" s="3"/>
      <c r="M553" s="3"/>
      <c r="N553" s="7"/>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row>
    <row r="554" spans="2:47" x14ac:dyDescent="0.25">
      <c r="B554" s="42"/>
      <c r="C554" s="42"/>
      <c r="D554" s="3"/>
      <c r="E554" s="371"/>
      <c r="F554" s="8"/>
      <c r="G554" s="8"/>
      <c r="H554" s="8"/>
      <c r="I554" s="8"/>
      <c r="J554" s="8"/>
      <c r="K554" s="3"/>
      <c r="L554" s="3"/>
      <c r="M554" s="3"/>
      <c r="N554" s="7"/>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row>
    <row r="555" spans="2:47" x14ac:dyDescent="0.25">
      <c r="B555" s="42"/>
      <c r="C555" s="42"/>
      <c r="D555" s="3"/>
      <c r="E555" s="371"/>
      <c r="F555" s="8"/>
      <c r="G555" s="8"/>
      <c r="H555" s="8"/>
      <c r="I555" s="8"/>
      <c r="J555" s="8"/>
      <c r="K555" s="3"/>
      <c r="L555" s="3"/>
      <c r="M555" s="3"/>
      <c r="N555" s="7"/>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row>
    <row r="556" spans="2:47" x14ac:dyDescent="0.25">
      <c r="B556" s="42"/>
      <c r="C556" s="42"/>
      <c r="D556" s="3"/>
      <c r="E556" s="371"/>
      <c r="F556" s="8"/>
      <c r="G556" s="8"/>
      <c r="H556" s="8"/>
      <c r="I556" s="8"/>
      <c r="J556" s="8"/>
      <c r="K556" s="3"/>
      <c r="L556" s="3"/>
      <c r="M556" s="3"/>
      <c r="N556" s="7"/>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row>
    <row r="557" spans="2:47" x14ac:dyDescent="0.25">
      <c r="B557" s="42"/>
      <c r="C557" s="42"/>
      <c r="D557" s="3"/>
      <c r="E557" s="371"/>
      <c r="F557" s="8"/>
      <c r="G557" s="8"/>
      <c r="H557" s="8"/>
      <c r="I557" s="8"/>
      <c r="J557" s="8"/>
      <c r="K557" s="3"/>
      <c r="L557" s="3"/>
      <c r="M557" s="3"/>
      <c r="N557" s="7"/>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row>
    <row r="558" spans="2:47" x14ac:dyDescent="0.25">
      <c r="B558" s="42"/>
      <c r="C558" s="42"/>
      <c r="D558" s="3"/>
      <c r="E558" s="371"/>
      <c r="F558" s="8"/>
      <c r="G558" s="8"/>
      <c r="H558" s="8"/>
      <c r="I558" s="8"/>
      <c r="J558" s="8"/>
      <c r="K558" s="3"/>
      <c r="L558" s="3"/>
      <c r="M558" s="3"/>
      <c r="N558" s="7"/>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row>
    <row r="559" spans="2:47" x14ac:dyDescent="0.25">
      <c r="B559" s="42"/>
      <c r="C559" s="42"/>
      <c r="D559" s="3"/>
      <c r="E559" s="371"/>
      <c r="F559" s="8"/>
      <c r="G559" s="8"/>
      <c r="H559" s="8"/>
      <c r="I559" s="8"/>
      <c r="J559" s="8"/>
      <c r="K559" s="3"/>
      <c r="L559" s="3"/>
      <c r="M559" s="3"/>
      <c r="N559" s="7"/>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row>
    <row r="560" spans="2:47" x14ac:dyDescent="0.25">
      <c r="B560" s="42"/>
      <c r="C560" s="42"/>
      <c r="D560" s="3"/>
      <c r="E560" s="371"/>
      <c r="F560" s="8"/>
      <c r="G560" s="8"/>
      <c r="H560" s="8"/>
      <c r="I560" s="8"/>
      <c r="J560" s="8"/>
      <c r="K560" s="3"/>
      <c r="L560" s="3"/>
      <c r="M560" s="3"/>
      <c r="N560" s="7"/>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row>
    <row r="561" spans="2:47" x14ac:dyDescent="0.25">
      <c r="B561" s="42"/>
      <c r="C561" s="42"/>
      <c r="D561" s="3"/>
      <c r="E561" s="371"/>
      <c r="F561" s="8"/>
      <c r="G561" s="8"/>
      <c r="H561" s="8"/>
      <c r="I561" s="8"/>
      <c r="J561" s="8"/>
      <c r="K561" s="3"/>
      <c r="L561" s="3"/>
      <c r="M561" s="3"/>
      <c r="N561" s="7"/>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row>
    <row r="562" spans="2:47" x14ac:dyDescent="0.25">
      <c r="B562" s="42"/>
      <c r="C562" s="42"/>
      <c r="D562" s="3"/>
      <c r="E562" s="371"/>
      <c r="F562" s="8"/>
      <c r="G562" s="8"/>
      <c r="H562" s="8"/>
      <c r="I562" s="8"/>
      <c r="J562" s="8"/>
      <c r="K562" s="3"/>
      <c r="L562" s="3"/>
      <c r="M562" s="3"/>
      <c r="N562" s="7"/>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row>
    <row r="563" spans="2:47" x14ac:dyDescent="0.25">
      <c r="B563" s="42"/>
      <c r="C563" s="42"/>
      <c r="D563" s="3"/>
      <c r="E563" s="371"/>
      <c r="F563" s="8"/>
      <c r="G563" s="8"/>
      <c r="H563" s="8"/>
      <c r="I563" s="8"/>
      <c r="J563" s="8"/>
      <c r="K563" s="3"/>
      <c r="L563" s="3"/>
      <c r="M563" s="3"/>
      <c r="N563" s="7"/>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row>
    <row r="564" spans="2:47" x14ac:dyDescent="0.25">
      <c r="B564" s="42"/>
      <c r="C564" s="42"/>
      <c r="D564" s="3"/>
      <c r="E564" s="371"/>
      <c r="F564" s="8"/>
      <c r="G564" s="8"/>
      <c r="H564" s="8"/>
      <c r="I564" s="8"/>
      <c r="J564" s="8"/>
      <c r="K564" s="3"/>
      <c r="L564" s="3"/>
      <c r="M564" s="3"/>
      <c r="N564" s="7"/>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row>
    <row r="565" spans="2:47" x14ac:dyDescent="0.25">
      <c r="B565" s="42"/>
      <c r="C565" s="42"/>
      <c r="D565" s="3"/>
      <c r="E565" s="371"/>
      <c r="F565" s="8"/>
      <c r="G565" s="8"/>
      <c r="H565" s="8"/>
      <c r="I565" s="8"/>
      <c r="J565" s="8"/>
      <c r="K565" s="3"/>
      <c r="L565" s="3"/>
      <c r="M565" s="3"/>
      <c r="N565" s="7"/>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row>
    <row r="566" spans="2:47" x14ac:dyDescent="0.25">
      <c r="B566" s="42"/>
      <c r="C566" s="42"/>
      <c r="D566" s="3"/>
      <c r="E566" s="371"/>
      <c r="F566" s="8"/>
      <c r="G566" s="8"/>
      <c r="H566" s="8"/>
      <c r="I566" s="8"/>
      <c r="J566" s="8"/>
      <c r="K566" s="3"/>
      <c r="L566" s="3"/>
      <c r="M566" s="3"/>
      <c r="N566" s="7"/>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row>
    <row r="567" spans="2:47" x14ac:dyDescent="0.25">
      <c r="B567" s="42"/>
      <c r="C567" s="42"/>
      <c r="D567" s="3"/>
      <c r="E567" s="371"/>
      <c r="F567" s="8"/>
      <c r="G567" s="8"/>
      <c r="H567" s="8"/>
      <c r="I567" s="8"/>
      <c r="J567" s="8"/>
      <c r="K567" s="3"/>
      <c r="L567" s="3"/>
      <c r="M567" s="3"/>
      <c r="N567" s="7"/>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row>
    <row r="568" spans="2:47" x14ac:dyDescent="0.25">
      <c r="B568" s="42"/>
      <c r="C568" s="42"/>
      <c r="D568" s="3"/>
      <c r="E568" s="371"/>
      <c r="F568" s="8"/>
      <c r="G568" s="8"/>
      <c r="H568" s="8"/>
      <c r="I568" s="8"/>
      <c r="J568" s="8"/>
      <c r="K568" s="3"/>
      <c r="L568" s="3"/>
      <c r="M568" s="3"/>
      <c r="N568" s="7"/>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row>
    <row r="569" spans="2:47" x14ac:dyDescent="0.25">
      <c r="B569" s="42"/>
      <c r="C569" s="42"/>
      <c r="D569" s="3"/>
      <c r="E569" s="371"/>
      <c r="F569" s="8"/>
      <c r="G569" s="8"/>
      <c r="H569" s="8"/>
      <c r="I569" s="8"/>
      <c r="J569" s="8"/>
      <c r="K569" s="3"/>
      <c r="L569" s="3"/>
      <c r="M569" s="3"/>
      <c r="N569" s="7"/>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row>
    <row r="570" spans="2:47" x14ac:dyDescent="0.25">
      <c r="B570" s="42"/>
      <c r="C570" s="42"/>
      <c r="D570" s="3"/>
      <c r="E570" s="371"/>
      <c r="F570" s="8"/>
      <c r="G570" s="8"/>
      <c r="H570" s="8"/>
      <c r="I570" s="8"/>
      <c r="J570" s="8"/>
      <c r="K570" s="3"/>
      <c r="L570" s="3"/>
      <c r="M570" s="3"/>
      <c r="N570" s="7"/>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row>
    <row r="571" spans="2:47" x14ac:dyDescent="0.25">
      <c r="B571" s="42"/>
      <c r="C571" s="42"/>
      <c r="D571" s="3"/>
      <c r="E571" s="371"/>
      <c r="F571" s="8"/>
      <c r="G571" s="8"/>
      <c r="H571" s="8"/>
      <c r="I571" s="8"/>
      <c r="J571" s="8"/>
      <c r="K571" s="3"/>
      <c r="L571" s="3"/>
      <c r="M571" s="3"/>
      <c r="N571" s="7"/>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row>
    <row r="572" spans="2:47" x14ac:dyDescent="0.25">
      <c r="B572" s="42"/>
      <c r="C572" s="42"/>
      <c r="D572" s="3"/>
      <c r="E572" s="371"/>
      <c r="F572" s="8"/>
      <c r="G572" s="8"/>
      <c r="H572" s="8"/>
      <c r="I572" s="8"/>
      <c r="J572" s="8"/>
      <c r="K572" s="3"/>
      <c r="L572" s="3"/>
      <c r="M572" s="3"/>
      <c r="N572" s="7"/>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row>
    <row r="573" spans="2:47" x14ac:dyDescent="0.25">
      <c r="B573" s="42"/>
      <c r="C573" s="42"/>
      <c r="D573" s="3"/>
      <c r="E573" s="371"/>
      <c r="F573" s="8"/>
      <c r="G573" s="8"/>
      <c r="H573" s="8"/>
      <c r="I573" s="8"/>
      <c r="J573" s="8"/>
      <c r="K573" s="3"/>
      <c r="L573" s="3"/>
      <c r="M573" s="3"/>
      <c r="N573" s="7"/>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row>
    <row r="574" spans="2:47" x14ac:dyDescent="0.25">
      <c r="B574" s="42"/>
      <c r="C574" s="42"/>
      <c r="D574" s="3"/>
      <c r="E574" s="371"/>
      <c r="F574" s="8"/>
      <c r="G574" s="8"/>
      <c r="H574" s="8"/>
      <c r="I574" s="8"/>
      <c r="J574" s="8"/>
      <c r="K574" s="3"/>
      <c r="L574" s="3"/>
      <c r="M574" s="3"/>
      <c r="N574" s="7"/>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row>
    <row r="575" spans="2:47" x14ac:dyDescent="0.25">
      <c r="B575" s="42"/>
      <c r="C575" s="42"/>
      <c r="D575" s="3"/>
      <c r="E575" s="371"/>
      <c r="F575" s="8"/>
      <c r="G575" s="8"/>
      <c r="H575" s="8"/>
      <c r="I575" s="8"/>
      <c r="J575" s="8"/>
      <c r="K575" s="3"/>
      <c r="L575" s="3"/>
      <c r="M575" s="3"/>
      <c r="N575" s="7"/>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row>
    <row r="576" spans="2:47" x14ac:dyDescent="0.25">
      <c r="B576" s="42"/>
      <c r="C576" s="42"/>
      <c r="D576" s="3"/>
      <c r="E576" s="371"/>
      <c r="F576" s="8"/>
      <c r="G576" s="8"/>
      <c r="H576" s="8"/>
      <c r="I576" s="8"/>
      <c r="J576" s="8"/>
      <c r="K576" s="3"/>
      <c r="L576" s="3"/>
      <c r="M576" s="3"/>
      <c r="N576" s="7"/>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row>
    <row r="577" spans="2:47" x14ac:dyDescent="0.25">
      <c r="B577" s="42"/>
      <c r="C577" s="42"/>
      <c r="D577" s="3"/>
      <c r="E577" s="371"/>
      <c r="F577" s="8"/>
      <c r="G577" s="8"/>
      <c r="H577" s="8"/>
      <c r="I577" s="8"/>
      <c r="J577" s="8"/>
      <c r="K577" s="3"/>
      <c r="L577" s="3"/>
      <c r="M577" s="3"/>
      <c r="N577" s="7"/>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row>
    <row r="578" spans="2:47" x14ac:dyDescent="0.25">
      <c r="B578" s="42"/>
      <c r="C578" s="42"/>
      <c r="D578" s="3"/>
      <c r="E578" s="371"/>
      <c r="F578" s="8"/>
      <c r="G578" s="8"/>
      <c r="H578" s="8"/>
      <c r="I578" s="8"/>
      <c r="J578" s="8"/>
      <c r="K578" s="3"/>
      <c r="L578" s="3"/>
      <c r="M578" s="3"/>
      <c r="N578" s="7"/>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row>
    <row r="579" spans="2:47" x14ac:dyDescent="0.25">
      <c r="B579" s="42"/>
      <c r="C579" s="42"/>
      <c r="D579" s="3"/>
      <c r="E579" s="371"/>
      <c r="F579" s="8"/>
      <c r="G579" s="8"/>
      <c r="H579" s="8"/>
      <c r="I579" s="8"/>
      <c r="J579" s="8"/>
      <c r="K579" s="3"/>
      <c r="L579" s="3"/>
      <c r="M579" s="3"/>
      <c r="N579" s="7"/>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row>
    <row r="580" spans="2:47" x14ac:dyDescent="0.25">
      <c r="B580" s="42"/>
      <c r="C580" s="42"/>
      <c r="D580" s="3"/>
      <c r="E580" s="371"/>
      <c r="F580" s="8"/>
      <c r="G580" s="8"/>
      <c r="H580" s="8"/>
      <c r="I580" s="8"/>
      <c r="J580" s="8"/>
      <c r="K580" s="3"/>
      <c r="L580" s="3"/>
      <c r="M580" s="3"/>
      <c r="N580" s="7"/>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row>
    <row r="581" spans="2:47" x14ac:dyDescent="0.25">
      <c r="B581" s="42"/>
      <c r="C581" s="42"/>
      <c r="D581" s="3"/>
      <c r="E581" s="371"/>
      <c r="F581" s="8"/>
      <c r="G581" s="8"/>
      <c r="H581" s="8"/>
      <c r="I581" s="8"/>
      <c r="J581" s="8"/>
      <c r="K581" s="3"/>
      <c r="L581" s="3"/>
      <c r="M581" s="3"/>
      <c r="N581" s="7"/>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row>
    <row r="582" spans="2:47" x14ac:dyDescent="0.25">
      <c r="B582" s="42"/>
      <c r="C582" s="42"/>
      <c r="D582" s="3"/>
      <c r="E582" s="371"/>
      <c r="F582" s="8"/>
      <c r="G582" s="8"/>
      <c r="H582" s="8"/>
      <c r="I582" s="8"/>
      <c r="J582" s="8"/>
      <c r="K582" s="3"/>
      <c r="L582" s="3"/>
      <c r="M582" s="3"/>
      <c r="N582" s="7"/>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row>
    <row r="583" spans="2:47" x14ac:dyDescent="0.25">
      <c r="B583" s="42"/>
      <c r="C583" s="42"/>
      <c r="D583" s="3"/>
      <c r="E583" s="371"/>
      <c r="F583" s="8"/>
      <c r="G583" s="8"/>
      <c r="H583" s="8"/>
      <c r="I583" s="8"/>
      <c r="J583" s="8"/>
      <c r="K583" s="3"/>
      <c r="L583" s="3"/>
      <c r="M583" s="3"/>
      <c r="N583" s="7"/>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row>
    <row r="584" spans="2:47" x14ac:dyDescent="0.25">
      <c r="B584" s="42"/>
      <c r="C584" s="42"/>
      <c r="D584" s="3"/>
      <c r="E584" s="371"/>
      <c r="F584" s="8"/>
      <c r="G584" s="8"/>
      <c r="H584" s="8"/>
      <c r="I584" s="8"/>
      <c r="J584" s="8"/>
      <c r="K584" s="3"/>
      <c r="L584" s="3"/>
      <c r="M584" s="3"/>
      <c r="N584" s="7"/>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row>
    <row r="585" spans="2:47" x14ac:dyDescent="0.25">
      <c r="B585" s="42"/>
      <c r="C585" s="42"/>
      <c r="D585" s="3"/>
      <c r="E585" s="371"/>
      <c r="F585" s="8"/>
      <c r="G585" s="8"/>
      <c r="H585" s="8"/>
      <c r="I585" s="8"/>
      <c r="J585" s="8"/>
      <c r="K585" s="3"/>
      <c r="L585" s="3"/>
      <c r="M585" s="3"/>
      <c r="N585" s="7"/>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row>
    <row r="586" spans="2:47" x14ac:dyDescent="0.25">
      <c r="B586" s="42"/>
      <c r="C586" s="42"/>
      <c r="D586" s="3"/>
      <c r="E586" s="371"/>
      <c r="F586" s="8"/>
      <c r="G586" s="8"/>
      <c r="H586" s="8"/>
      <c r="I586" s="8"/>
      <c r="J586" s="8"/>
      <c r="K586" s="3"/>
      <c r="L586" s="3"/>
      <c r="M586" s="3"/>
      <c r="N586" s="7"/>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row>
    <row r="587" spans="2:47" x14ac:dyDescent="0.25">
      <c r="B587" s="42"/>
      <c r="C587" s="42"/>
      <c r="D587" s="3"/>
      <c r="E587" s="371"/>
      <c r="F587" s="8"/>
      <c r="G587" s="8"/>
      <c r="H587" s="8"/>
      <c r="I587" s="8"/>
      <c r="J587" s="8"/>
      <c r="K587" s="3"/>
      <c r="L587" s="3"/>
      <c r="M587" s="3"/>
      <c r="N587" s="7"/>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row>
    <row r="588" spans="2:47" x14ac:dyDescent="0.25">
      <c r="B588" s="42"/>
      <c r="C588" s="42"/>
      <c r="D588" s="3"/>
      <c r="E588" s="371"/>
      <c r="F588" s="8"/>
      <c r="G588" s="8"/>
      <c r="H588" s="8"/>
      <c r="I588" s="8"/>
      <c r="J588" s="8"/>
      <c r="K588" s="3"/>
      <c r="L588" s="3"/>
      <c r="M588" s="3"/>
      <c r="N588" s="7"/>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row>
    <row r="589" spans="2:47" x14ac:dyDescent="0.25">
      <c r="B589" s="42"/>
      <c r="C589" s="42"/>
      <c r="D589" s="3"/>
      <c r="E589" s="371"/>
      <c r="F589" s="8"/>
      <c r="G589" s="8"/>
      <c r="H589" s="8"/>
      <c r="I589" s="8"/>
      <c r="J589" s="8"/>
      <c r="K589" s="3"/>
      <c r="L589" s="3"/>
      <c r="M589" s="3"/>
      <c r="N589" s="7"/>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row>
    <row r="590" spans="2:47" x14ac:dyDescent="0.25">
      <c r="B590" s="42"/>
      <c r="C590" s="42"/>
      <c r="D590" s="3"/>
      <c r="E590" s="371"/>
      <c r="F590" s="8"/>
      <c r="G590" s="8"/>
      <c r="H590" s="8"/>
      <c r="I590" s="8"/>
      <c r="J590" s="8"/>
      <c r="K590" s="3"/>
      <c r="L590" s="3"/>
      <c r="M590" s="3"/>
      <c r="N590" s="7"/>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row>
    <row r="591" spans="2:47" x14ac:dyDescent="0.25">
      <c r="B591" s="42"/>
      <c r="C591" s="42"/>
      <c r="D591" s="3"/>
      <c r="E591" s="371"/>
      <c r="F591" s="8"/>
      <c r="G591" s="8"/>
      <c r="H591" s="8"/>
      <c r="I591" s="8"/>
      <c r="J591" s="8"/>
      <c r="K591" s="3"/>
      <c r="L591" s="3"/>
      <c r="M591" s="3"/>
      <c r="N591" s="7"/>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row>
    <row r="592" spans="2:47" x14ac:dyDescent="0.25">
      <c r="B592" s="42"/>
      <c r="C592" s="42"/>
      <c r="D592" s="3"/>
      <c r="E592" s="371"/>
      <c r="F592" s="8"/>
      <c r="G592" s="8"/>
      <c r="H592" s="8"/>
      <c r="I592" s="8"/>
      <c r="J592" s="8"/>
      <c r="K592" s="3"/>
      <c r="L592" s="3"/>
      <c r="M592" s="3"/>
      <c r="N592" s="7"/>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row>
    <row r="593" spans="2:47" x14ac:dyDescent="0.25">
      <c r="B593" s="42"/>
      <c r="C593" s="42"/>
      <c r="D593" s="3"/>
      <c r="E593" s="371"/>
      <c r="F593" s="8"/>
      <c r="G593" s="8"/>
      <c r="H593" s="8"/>
      <c r="I593" s="8"/>
      <c r="J593" s="8"/>
      <c r="K593" s="3"/>
      <c r="L593" s="3"/>
      <c r="M593" s="3"/>
      <c r="N593" s="7"/>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row>
    <row r="594" spans="2:47" x14ac:dyDescent="0.25">
      <c r="B594" s="42"/>
      <c r="C594" s="42"/>
      <c r="D594" s="3"/>
      <c r="E594" s="371"/>
      <c r="F594" s="8"/>
      <c r="G594" s="8"/>
      <c r="H594" s="8"/>
      <c r="I594" s="8"/>
      <c r="J594" s="8"/>
      <c r="K594" s="3"/>
      <c r="L594" s="3"/>
      <c r="M594" s="3"/>
      <c r="N594" s="7"/>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row>
    <row r="595" spans="2:47" x14ac:dyDescent="0.25">
      <c r="B595" s="42"/>
      <c r="C595" s="42"/>
      <c r="D595" s="3"/>
      <c r="E595" s="371"/>
      <c r="F595" s="8"/>
      <c r="G595" s="8"/>
      <c r="H595" s="8"/>
      <c r="I595" s="8"/>
      <c r="J595" s="8"/>
      <c r="K595" s="3"/>
      <c r="L595" s="3"/>
      <c r="M595" s="3"/>
      <c r="N595" s="7"/>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row>
    <row r="596" spans="2:47" x14ac:dyDescent="0.25">
      <c r="B596" s="42"/>
      <c r="C596" s="42"/>
      <c r="D596" s="3"/>
      <c r="E596" s="371"/>
      <c r="F596" s="8"/>
      <c r="G596" s="8"/>
      <c r="H596" s="8"/>
      <c r="I596" s="8"/>
      <c r="J596" s="8"/>
      <c r="K596" s="3"/>
      <c r="L596" s="3"/>
      <c r="M596" s="3"/>
      <c r="N596" s="7"/>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row>
    <row r="597" spans="2:47" x14ac:dyDescent="0.25">
      <c r="B597" s="42"/>
      <c r="C597" s="42"/>
      <c r="D597" s="3"/>
      <c r="E597" s="371"/>
      <c r="F597" s="8"/>
      <c r="G597" s="8"/>
      <c r="H597" s="8"/>
      <c r="I597" s="8"/>
      <c r="J597" s="8"/>
      <c r="K597" s="3"/>
      <c r="L597" s="3"/>
      <c r="M597" s="3"/>
      <c r="N597" s="7"/>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row>
    <row r="598" spans="2:47" x14ac:dyDescent="0.25">
      <c r="B598" s="42"/>
      <c r="C598" s="42"/>
      <c r="D598" s="3"/>
      <c r="E598" s="371"/>
      <c r="F598" s="8"/>
      <c r="G598" s="8"/>
      <c r="H598" s="8"/>
      <c r="I598" s="8"/>
      <c r="J598" s="8"/>
      <c r="K598" s="3"/>
      <c r="L598" s="3"/>
      <c r="M598" s="3"/>
      <c r="N598" s="7"/>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row>
    <row r="599" spans="2:47" x14ac:dyDescent="0.25">
      <c r="B599" s="42"/>
      <c r="C599" s="42"/>
      <c r="D599" s="3"/>
      <c r="E599" s="371"/>
      <c r="F599" s="8"/>
      <c r="G599" s="8"/>
      <c r="H599" s="8"/>
      <c r="I599" s="8"/>
      <c r="J599" s="8"/>
      <c r="K599" s="3"/>
      <c r="L599" s="3"/>
      <c r="M599" s="3"/>
      <c r="N599" s="7"/>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row>
    <row r="600" spans="2:47" x14ac:dyDescent="0.25">
      <c r="B600" s="42"/>
      <c r="C600" s="42"/>
      <c r="D600" s="3"/>
      <c r="E600" s="371"/>
      <c r="F600" s="8"/>
      <c r="G600" s="8"/>
      <c r="H600" s="8"/>
      <c r="I600" s="8"/>
      <c r="J600" s="8"/>
      <c r="K600" s="3"/>
      <c r="L600" s="3"/>
      <c r="M600" s="3"/>
      <c r="N600" s="7"/>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row>
    <row r="601" spans="2:47" x14ac:dyDescent="0.25">
      <c r="B601" s="42"/>
      <c r="C601" s="42"/>
      <c r="D601" s="3"/>
      <c r="E601" s="371"/>
      <c r="F601" s="8"/>
      <c r="G601" s="8"/>
      <c r="H601" s="8"/>
      <c r="I601" s="8"/>
      <c r="J601" s="8"/>
      <c r="K601" s="3"/>
      <c r="L601" s="3"/>
      <c r="M601" s="3"/>
      <c r="N601" s="7"/>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row>
    <row r="602" spans="2:47" x14ac:dyDescent="0.25">
      <c r="B602" s="42"/>
      <c r="C602" s="42"/>
      <c r="D602" s="3"/>
      <c r="E602" s="371"/>
      <c r="F602" s="8"/>
      <c r="G602" s="8"/>
      <c r="H602" s="8"/>
      <c r="I602" s="8"/>
      <c r="J602" s="8"/>
      <c r="K602" s="3"/>
      <c r="L602" s="3"/>
      <c r="M602" s="3"/>
      <c r="N602" s="7"/>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row>
    <row r="603" spans="2:47" x14ac:dyDescent="0.25">
      <c r="B603" s="42"/>
      <c r="C603" s="42"/>
      <c r="D603" s="3"/>
      <c r="E603" s="371"/>
      <c r="F603" s="8"/>
      <c r="G603" s="8"/>
      <c r="H603" s="8"/>
      <c r="I603" s="8"/>
      <c r="J603" s="8"/>
      <c r="K603" s="3"/>
      <c r="L603" s="3"/>
      <c r="M603" s="3"/>
      <c r="N603" s="7"/>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row>
    <row r="604" spans="2:47" x14ac:dyDescent="0.25">
      <c r="B604" s="42"/>
      <c r="C604" s="42"/>
      <c r="D604" s="3"/>
      <c r="E604" s="371"/>
      <c r="F604" s="8"/>
      <c r="G604" s="8"/>
      <c r="H604" s="8"/>
      <c r="I604" s="8"/>
      <c r="J604" s="8"/>
      <c r="K604" s="3"/>
      <c r="L604" s="3"/>
      <c r="M604" s="3"/>
      <c r="N604" s="7"/>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row>
    <row r="605" spans="2:47" x14ac:dyDescent="0.25">
      <c r="B605" s="42"/>
      <c r="C605" s="42"/>
      <c r="D605" s="3"/>
      <c r="E605" s="371"/>
      <c r="F605" s="8"/>
      <c r="G605" s="8"/>
      <c r="H605" s="8"/>
      <c r="I605" s="8"/>
      <c r="J605" s="8"/>
      <c r="K605" s="3"/>
      <c r="L605" s="3"/>
      <c r="M605" s="3"/>
      <c r="N605" s="7"/>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row>
    <row r="606" spans="2:47" x14ac:dyDescent="0.25">
      <c r="B606" s="42"/>
      <c r="C606" s="42"/>
      <c r="D606" s="3"/>
      <c r="E606" s="371"/>
      <c r="F606" s="8"/>
      <c r="G606" s="8"/>
      <c r="H606" s="8"/>
      <c r="I606" s="8"/>
      <c r="J606" s="8"/>
      <c r="K606" s="3"/>
      <c r="L606" s="3"/>
      <c r="M606" s="3"/>
      <c r="N606" s="7"/>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row>
    <row r="607" spans="2:47" x14ac:dyDescent="0.25">
      <c r="B607" s="42"/>
      <c r="C607" s="42"/>
      <c r="D607" s="3"/>
      <c r="E607" s="371"/>
      <c r="F607" s="8"/>
      <c r="G607" s="8"/>
      <c r="H607" s="8"/>
      <c r="I607" s="8"/>
      <c r="J607" s="8"/>
      <c r="K607" s="3"/>
      <c r="L607" s="3"/>
      <c r="M607" s="3"/>
      <c r="N607" s="7"/>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row>
    <row r="608" spans="2:47" x14ac:dyDescent="0.25">
      <c r="B608" s="42"/>
      <c r="C608" s="42"/>
      <c r="D608" s="3"/>
      <c r="E608" s="371"/>
      <c r="F608" s="8"/>
      <c r="G608" s="8"/>
      <c r="H608" s="8"/>
      <c r="I608" s="8"/>
      <c r="J608" s="8"/>
      <c r="K608" s="3"/>
      <c r="L608" s="3"/>
      <c r="M608" s="3"/>
      <c r="N608" s="7"/>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row>
    <row r="609" spans="2:47" x14ac:dyDescent="0.25">
      <c r="B609" s="42"/>
      <c r="C609" s="42"/>
      <c r="D609" s="3"/>
      <c r="E609" s="371"/>
      <c r="F609" s="8"/>
      <c r="G609" s="8"/>
      <c r="H609" s="8"/>
      <c r="I609" s="8"/>
      <c r="J609" s="8"/>
      <c r="K609" s="3"/>
      <c r="L609" s="3"/>
      <c r="M609" s="3"/>
      <c r="N609" s="7"/>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row>
    <row r="610" spans="2:47" x14ac:dyDescent="0.25">
      <c r="B610" s="42"/>
      <c r="C610" s="42"/>
      <c r="D610" s="3"/>
      <c r="E610" s="371"/>
      <c r="F610" s="8"/>
      <c r="G610" s="8"/>
      <c r="H610" s="8"/>
      <c r="I610" s="8"/>
      <c r="J610" s="8"/>
      <c r="K610" s="3"/>
      <c r="L610" s="3"/>
      <c r="M610" s="3"/>
      <c r="N610" s="7"/>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row>
    <row r="611" spans="2:47" x14ac:dyDescent="0.25">
      <c r="B611" s="42"/>
      <c r="C611" s="42"/>
      <c r="D611" s="3"/>
      <c r="E611" s="371"/>
      <c r="F611" s="8"/>
      <c r="G611" s="8"/>
      <c r="H611" s="8"/>
      <c r="I611" s="8"/>
      <c r="J611" s="8"/>
      <c r="K611" s="3"/>
      <c r="L611" s="3"/>
      <c r="M611" s="3"/>
      <c r="N611" s="7"/>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row>
    <row r="612" spans="2:47" x14ac:dyDescent="0.25">
      <c r="B612" s="42"/>
      <c r="C612" s="42"/>
      <c r="D612" s="3"/>
      <c r="E612" s="371"/>
      <c r="F612" s="8"/>
      <c r="G612" s="8"/>
      <c r="H612" s="8"/>
      <c r="I612" s="8"/>
      <c r="J612" s="8"/>
      <c r="K612" s="3"/>
      <c r="L612" s="3"/>
      <c r="M612" s="3"/>
      <c r="N612" s="7"/>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row>
    <row r="613" spans="2:47" x14ac:dyDescent="0.25">
      <c r="B613" s="42"/>
      <c r="C613" s="42"/>
      <c r="D613" s="3"/>
      <c r="E613" s="371"/>
      <c r="F613" s="8"/>
      <c r="G613" s="8"/>
      <c r="H613" s="8"/>
      <c r="I613" s="8"/>
      <c r="J613" s="8"/>
      <c r="K613" s="3"/>
      <c r="L613" s="3"/>
      <c r="M613" s="3"/>
      <c r="N613" s="7"/>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row>
    <row r="614" spans="2:47" x14ac:dyDescent="0.25">
      <c r="B614" s="42"/>
      <c r="C614" s="42"/>
      <c r="D614" s="3"/>
      <c r="E614" s="371"/>
      <c r="F614" s="8"/>
      <c r="G614" s="8"/>
      <c r="H614" s="8"/>
      <c r="I614" s="8"/>
      <c r="J614" s="8"/>
      <c r="K614" s="3"/>
      <c r="L614" s="3"/>
      <c r="M614" s="3"/>
      <c r="N614" s="7"/>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row>
    <row r="615" spans="2:47" x14ac:dyDescent="0.25">
      <c r="B615" s="42"/>
      <c r="C615" s="42"/>
      <c r="D615" s="3"/>
      <c r="E615" s="371"/>
      <c r="F615" s="8"/>
      <c r="G615" s="8"/>
      <c r="H615" s="8"/>
      <c r="I615" s="8"/>
      <c r="J615" s="8"/>
      <c r="K615" s="3"/>
      <c r="L615" s="3"/>
      <c r="M615" s="3"/>
      <c r="N615" s="7"/>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row>
    <row r="616" spans="2:47" x14ac:dyDescent="0.25">
      <c r="B616" s="42"/>
      <c r="C616" s="42"/>
      <c r="D616" s="3"/>
      <c r="E616" s="371"/>
      <c r="F616" s="8"/>
      <c r="G616" s="8"/>
      <c r="H616" s="8"/>
      <c r="I616" s="8"/>
      <c r="J616" s="8"/>
      <c r="K616" s="3"/>
      <c r="L616" s="3"/>
      <c r="M616" s="3"/>
      <c r="N616" s="7"/>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row>
    <row r="617" spans="2:47" x14ac:dyDescent="0.25">
      <c r="B617" s="42"/>
      <c r="C617" s="42"/>
      <c r="D617" s="3"/>
      <c r="E617" s="371"/>
      <c r="F617" s="8"/>
      <c r="G617" s="8"/>
      <c r="H617" s="8"/>
      <c r="I617" s="8"/>
      <c r="J617" s="8"/>
      <c r="K617" s="3"/>
      <c r="L617" s="3"/>
      <c r="M617" s="3"/>
      <c r="N617" s="7"/>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row>
    <row r="618" spans="2:47" x14ac:dyDescent="0.25">
      <c r="B618" s="42"/>
      <c r="C618" s="42"/>
      <c r="D618" s="3"/>
      <c r="E618" s="371"/>
      <c r="F618" s="8"/>
      <c r="G618" s="8"/>
      <c r="H618" s="8"/>
      <c r="I618" s="8"/>
      <c r="J618" s="8"/>
      <c r="K618" s="3"/>
      <c r="L618" s="3"/>
      <c r="M618" s="3"/>
      <c r="N618" s="7"/>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row>
    <row r="619" spans="2:47" x14ac:dyDescent="0.25">
      <c r="B619" s="42"/>
      <c r="C619" s="42"/>
      <c r="D619" s="3"/>
      <c r="E619" s="371"/>
      <c r="F619" s="8"/>
      <c r="G619" s="8"/>
      <c r="H619" s="8"/>
      <c r="I619" s="8"/>
      <c r="J619" s="8"/>
      <c r="K619" s="3"/>
      <c r="L619" s="3"/>
      <c r="M619" s="3"/>
      <c r="N619" s="7"/>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row>
    <row r="620" spans="2:47" x14ac:dyDescent="0.25">
      <c r="B620" s="42"/>
      <c r="C620" s="42"/>
      <c r="D620" s="3"/>
      <c r="E620" s="371"/>
      <c r="F620" s="8"/>
      <c r="G620" s="8"/>
      <c r="H620" s="8"/>
      <c r="I620" s="8"/>
      <c r="J620" s="8"/>
      <c r="K620" s="3"/>
      <c r="L620" s="3"/>
      <c r="M620" s="3"/>
      <c r="N620" s="7"/>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row>
    <row r="621" spans="2:47" x14ac:dyDescent="0.25">
      <c r="B621" s="42"/>
      <c r="C621" s="42"/>
      <c r="D621" s="3"/>
      <c r="E621" s="371"/>
      <c r="F621" s="8"/>
      <c r="G621" s="8"/>
      <c r="H621" s="8"/>
      <c r="I621" s="8"/>
      <c r="J621" s="8"/>
      <c r="K621" s="3"/>
      <c r="L621" s="3"/>
      <c r="M621" s="3"/>
      <c r="N621" s="7"/>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row>
    <row r="622" spans="2:47" x14ac:dyDescent="0.25">
      <c r="B622" s="42"/>
      <c r="C622" s="42"/>
      <c r="D622" s="3"/>
      <c r="E622" s="371"/>
      <c r="F622" s="8"/>
      <c r="G622" s="8"/>
      <c r="H622" s="8"/>
      <c r="I622" s="8"/>
      <c r="J622" s="8"/>
      <c r="K622" s="3"/>
      <c r="L622" s="3"/>
      <c r="M622" s="3"/>
      <c r="N622" s="7"/>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row>
    <row r="623" spans="2:47" x14ac:dyDescent="0.25">
      <c r="B623" s="42"/>
      <c r="C623" s="42"/>
      <c r="D623" s="3"/>
      <c r="E623" s="371"/>
      <c r="F623" s="8"/>
      <c r="G623" s="8"/>
      <c r="H623" s="8"/>
      <c r="I623" s="8"/>
      <c r="J623" s="8"/>
      <c r="K623" s="3"/>
      <c r="L623" s="3"/>
      <c r="M623" s="3"/>
      <c r="N623" s="7"/>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row>
    <row r="624" spans="2:47" x14ac:dyDescent="0.25">
      <c r="B624" s="42"/>
      <c r="C624" s="42"/>
      <c r="D624" s="3"/>
      <c r="E624" s="371"/>
      <c r="F624" s="8"/>
      <c r="G624" s="8"/>
      <c r="H624" s="8"/>
      <c r="I624" s="8"/>
      <c r="J624" s="8"/>
      <c r="K624" s="3"/>
      <c r="L624" s="3"/>
      <c r="M624" s="3"/>
      <c r="N624" s="7"/>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row>
    <row r="625" spans="2:47" x14ac:dyDescent="0.25">
      <c r="B625" s="42"/>
      <c r="C625" s="42"/>
      <c r="D625" s="3"/>
      <c r="E625" s="371"/>
      <c r="F625" s="8"/>
      <c r="G625" s="8"/>
      <c r="H625" s="8"/>
      <c r="I625" s="8"/>
      <c r="J625" s="8"/>
      <c r="K625" s="3"/>
      <c r="L625" s="3"/>
      <c r="M625" s="3"/>
      <c r="N625" s="7"/>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row>
    <row r="626" spans="2:47" x14ac:dyDescent="0.25">
      <c r="B626" s="42"/>
      <c r="C626" s="42"/>
      <c r="D626" s="3"/>
      <c r="E626" s="371"/>
      <c r="F626" s="8"/>
      <c r="G626" s="8"/>
      <c r="H626" s="8"/>
      <c r="I626" s="8"/>
      <c r="J626" s="8"/>
      <c r="K626" s="3"/>
      <c r="L626" s="3"/>
      <c r="M626" s="3"/>
      <c r="N626" s="7"/>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row>
    <row r="627" spans="2:47" x14ac:dyDescent="0.25">
      <c r="B627" s="42"/>
      <c r="C627" s="42"/>
      <c r="D627" s="3"/>
      <c r="E627" s="371"/>
      <c r="F627" s="8"/>
      <c r="G627" s="8"/>
      <c r="H627" s="8"/>
      <c r="I627" s="8"/>
      <c r="J627" s="8"/>
      <c r="K627" s="3"/>
      <c r="L627" s="3"/>
      <c r="M627" s="3"/>
      <c r="N627" s="7"/>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row>
    <row r="628" spans="2:47" x14ac:dyDescent="0.25">
      <c r="B628" s="42"/>
      <c r="C628" s="42"/>
      <c r="D628" s="3"/>
      <c r="E628" s="371"/>
      <c r="F628" s="8"/>
      <c r="G628" s="8"/>
      <c r="H628" s="8"/>
      <c r="I628" s="8"/>
      <c r="J628" s="8"/>
      <c r="K628" s="3"/>
      <c r="L628" s="3"/>
      <c r="M628" s="3"/>
      <c r="N628" s="7"/>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row>
    <row r="629" spans="2:47" x14ac:dyDescent="0.25">
      <c r="B629" s="42"/>
      <c r="C629" s="42"/>
      <c r="D629" s="3"/>
      <c r="E629" s="371"/>
      <c r="F629" s="8"/>
      <c r="G629" s="8"/>
      <c r="H629" s="8"/>
      <c r="I629" s="8"/>
      <c r="J629" s="8"/>
      <c r="K629" s="3"/>
      <c r="L629" s="3"/>
      <c r="M629" s="3"/>
      <c r="N629" s="7"/>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row>
    <row r="630" spans="2:47" x14ac:dyDescent="0.25">
      <c r="B630" s="42"/>
      <c r="C630" s="42"/>
      <c r="D630" s="3"/>
      <c r="E630" s="371"/>
      <c r="F630" s="8"/>
      <c r="G630" s="8"/>
      <c r="H630" s="8"/>
      <c r="I630" s="8"/>
      <c r="J630" s="8"/>
      <c r="K630" s="3"/>
      <c r="L630" s="3"/>
      <c r="M630" s="3"/>
      <c r="N630" s="7"/>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row>
    <row r="631" spans="2:47" x14ac:dyDescent="0.25">
      <c r="B631" s="42"/>
      <c r="C631" s="42"/>
      <c r="D631" s="3"/>
      <c r="E631" s="371"/>
      <c r="F631" s="8"/>
      <c r="G631" s="8"/>
      <c r="H631" s="8"/>
      <c r="I631" s="8"/>
      <c r="J631" s="8"/>
      <c r="K631" s="3"/>
      <c r="L631" s="3"/>
      <c r="M631" s="3"/>
      <c r="N631" s="7"/>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row>
    <row r="632" spans="2:47" x14ac:dyDescent="0.25">
      <c r="B632" s="42"/>
      <c r="C632" s="42"/>
      <c r="D632" s="3"/>
      <c r="E632" s="371"/>
      <c r="F632" s="8"/>
      <c r="G632" s="8"/>
      <c r="H632" s="8"/>
      <c r="I632" s="8"/>
      <c r="J632" s="8"/>
      <c r="K632" s="3"/>
      <c r="L632" s="3"/>
      <c r="M632" s="3"/>
      <c r="N632" s="7"/>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row>
    <row r="633" spans="2:47" x14ac:dyDescent="0.25">
      <c r="B633" s="42"/>
      <c r="C633" s="42"/>
      <c r="D633" s="3"/>
      <c r="E633" s="371"/>
      <c r="F633" s="8"/>
      <c r="G633" s="8"/>
      <c r="H633" s="8"/>
      <c r="I633" s="8"/>
      <c r="J633" s="8"/>
      <c r="K633" s="3"/>
      <c r="L633" s="3"/>
      <c r="M633" s="3"/>
      <c r="N633" s="7"/>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row>
    <row r="634" spans="2:47" x14ac:dyDescent="0.25">
      <c r="B634" s="42"/>
      <c r="C634" s="42"/>
      <c r="D634" s="3"/>
      <c r="E634" s="371"/>
      <c r="F634" s="8"/>
      <c r="G634" s="8"/>
      <c r="H634" s="8"/>
      <c r="I634" s="8"/>
      <c r="J634" s="8"/>
      <c r="K634" s="3"/>
      <c r="L634" s="3"/>
      <c r="M634" s="3"/>
      <c r="N634" s="7"/>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row>
    <row r="635" spans="2:47" x14ac:dyDescent="0.25">
      <c r="B635" s="42"/>
      <c r="C635" s="42"/>
      <c r="D635" s="3"/>
      <c r="E635" s="371"/>
      <c r="F635" s="8"/>
      <c r="G635" s="8"/>
      <c r="H635" s="8"/>
      <c r="I635" s="8"/>
      <c r="J635" s="8"/>
      <c r="K635" s="3"/>
      <c r="L635" s="3"/>
      <c r="M635" s="3"/>
      <c r="N635" s="7"/>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row>
    <row r="636" spans="2:47" x14ac:dyDescent="0.25">
      <c r="B636" s="42"/>
      <c r="C636" s="42"/>
      <c r="D636" s="3"/>
      <c r="E636" s="371"/>
      <c r="F636" s="8"/>
      <c r="G636" s="8"/>
      <c r="H636" s="8"/>
      <c r="I636" s="8"/>
      <c r="J636" s="8"/>
      <c r="K636" s="3"/>
      <c r="L636" s="3"/>
      <c r="M636" s="3"/>
      <c r="N636" s="7"/>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row>
    <row r="637" spans="2:47" x14ac:dyDescent="0.25">
      <c r="B637" s="42"/>
      <c r="C637" s="42"/>
      <c r="D637" s="3"/>
      <c r="E637" s="371"/>
      <c r="F637" s="8"/>
      <c r="G637" s="8"/>
      <c r="H637" s="8"/>
      <c r="I637" s="8"/>
      <c r="J637" s="8"/>
      <c r="K637" s="3"/>
      <c r="L637" s="3"/>
      <c r="M637" s="3"/>
      <c r="N637" s="7"/>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row>
    <row r="638" spans="2:47" x14ac:dyDescent="0.25">
      <c r="B638" s="42"/>
      <c r="C638" s="42"/>
      <c r="D638" s="3"/>
      <c r="E638" s="371"/>
      <c r="F638" s="8"/>
      <c r="G638" s="8"/>
      <c r="H638" s="8"/>
      <c r="I638" s="8"/>
      <c r="J638" s="8"/>
      <c r="K638" s="3"/>
      <c r="L638" s="3"/>
      <c r="M638" s="3"/>
      <c r="N638" s="7"/>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row>
    <row r="639" spans="2:47" x14ac:dyDescent="0.25">
      <c r="B639" s="42"/>
      <c r="C639" s="42"/>
      <c r="D639" s="3"/>
      <c r="E639" s="371"/>
      <c r="F639" s="8"/>
      <c r="G639" s="8"/>
      <c r="H639" s="8"/>
      <c r="I639" s="8"/>
      <c r="J639" s="8"/>
      <c r="K639" s="3"/>
      <c r="L639" s="3"/>
      <c r="M639" s="3"/>
      <c r="N639" s="7"/>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row>
    <row r="640" spans="2:47" x14ac:dyDescent="0.25">
      <c r="B640" s="42"/>
      <c r="C640" s="42"/>
      <c r="D640" s="3"/>
      <c r="E640" s="371"/>
      <c r="F640" s="8"/>
      <c r="G640" s="8"/>
      <c r="H640" s="8"/>
      <c r="I640" s="8"/>
      <c r="J640" s="8"/>
      <c r="K640" s="3"/>
      <c r="L640" s="3"/>
      <c r="M640" s="3"/>
      <c r="N640" s="7"/>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row>
    <row r="641" spans="2:47" x14ac:dyDescent="0.25">
      <c r="B641" s="42"/>
      <c r="C641" s="42"/>
      <c r="D641" s="3"/>
      <c r="E641" s="371"/>
      <c r="F641" s="8"/>
      <c r="G641" s="8"/>
      <c r="H641" s="8"/>
      <c r="I641" s="8"/>
      <c r="J641" s="8"/>
      <c r="K641" s="3"/>
      <c r="L641" s="3"/>
      <c r="M641" s="3"/>
      <c r="N641" s="7"/>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row>
    <row r="642" spans="2:47" x14ac:dyDescent="0.25">
      <c r="B642" s="42"/>
      <c r="C642" s="42"/>
      <c r="D642" s="3"/>
      <c r="E642" s="371"/>
      <c r="F642" s="8"/>
      <c r="G642" s="8"/>
      <c r="H642" s="8"/>
      <c r="I642" s="8"/>
      <c r="J642" s="8"/>
      <c r="K642" s="3"/>
      <c r="L642" s="3"/>
      <c r="M642" s="3"/>
      <c r="N642" s="7"/>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row>
    <row r="643" spans="2:47" x14ac:dyDescent="0.25">
      <c r="B643" s="42"/>
      <c r="C643" s="42"/>
      <c r="D643" s="3"/>
      <c r="E643" s="371"/>
      <c r="F643" s="8"/>
      <c r="G643" s="8"/>
      <c r="H643" s="8"/>
      <c r="I643" s="8"/>
      <c r="J643" s="8"/>
      <c r="K643" s="3"/>
      <c r="L643" s="3"/>
      <c r="M643" s="3"/>
      <c r="N643" s="7"/>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row>
    <row r="644" spans="2:47" x14ac:dyDescent="0.25">
      <c r="B644" s="42"/>
      <c r="C644" s="42"/>
      <c r="D644" s="3"/>
      <c r="E644" s="371"/>
      <c r="F644" s="8"/>
      <c r="G644" s="8"/>
      <c r="H644" s="8"/>
      <c r="I644" s="8"/>
      <c r="J644" s="8"/>
      <c r="K644" s="3"/>
      <c r="L644" s="3"/>
      <c r="M644" s="3"/>
      <c r="N644" s="7"/>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row>
    <row r="645" spans="2:47" x14ac:dyDescent="0.25">
      <c r="B645" s="42"/>
      <c r="C645" s="42"/>
      <c r="D645" s="3"/>
      <c r="E645" s="371"/>
      <c r="F645" s="8"/>
      <c r="G645" s="8"/>
      <c r="H645" s="8"/>
      <c r="I645" s="8"/>
      <c r="J645" s="8"/>
      <c r="K645" s="3"/>
      <c r="L645" s="3"/>
      <c r="M645" s="3"/>
      <c r="N645" s="7"/>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row>
    <row r="646" spans="2:47" x14ac:dyDescent="0.25">
      <c r="B646" s="42"/>
      <c r="C646" s="42"/>
      <c r="D646" s="3"/>
      <c r="E646" s="371"/>
      <c r="F646" s="8"/>
      <c r="G646" s="8"/>
      <c r="H646" s="8"/>
      <c r="I646" s="8"/>
      <c r="J646" s="8"/>
      <c r="K646" s="3"/>
      <c r="L646" s="3"/>
      <c r="M646" s="3"/>
      <c r="N646" s="7"/>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row>
    <row r="647" spans="2:47" x14ac:dyDescent="0.25">
      <c r="B647" s="42"/>
      <c r="C647" s="42"/>
      <c r="D647" s="3"/>
      <c r="E647" s="371"/>
      <c r="F647" s="8"/>
      <c r="G647" s="8"/>
      <c r="H647" s="8"/>
      <c r="I647" s="8"/>
      <c r="J647" s="8"/>
      <c r="K647" s="3"/>
      <c r="L647" s="3"/>
      <c r="M647" s="3"/>
      <c r="N647" s="7"/>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row>
    <row r="648" spans="2:47" x14ac:dyDescent="0.25">
      <c r="B648" s="42"/>
      <c r="C648" s="42"/>
      <c r="D648" s="3"/>
      <c r="E648" s="371"/>
      <c r="F648" s="8"/>
      <c r="G648" s="8"/>
      <c r="H648" s="8"/>
      <c r="I648" s="8"/>
      <c r="J648" s="8"/>
      <c r="K648" s="3"/>
      <c r="L648" s="3"/>
      <c r="M648" s="3"/>
      <c r="N648" s="7"/>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row>
    <row r="649" spans="2:47" x14ac:dyDescent="0.25">
      <c r="B649" s="42"/>
      <c r="C649" s="42"/>
      <c r="D649" s="3"/>
      <c r="E649" s="371"/>
      <c r="F649" s="8"/>
      <c r="G649" s="8"/>
      <c r="H649" s="8"/>
      <c r="I649" s="8"/>
      <c r="J649" s="8"/>
      <c r="K649" s="3"/>
      <c r="L649" s="3"/>
      <c r="M649" s="3"/>
      <c r="N649" s="7"/>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row>
    <row r="650" spans="2:47" x14ac:dyDescent="0.25">
      <c r="B650" s="42"/>
      <c r="C650" s="42"/>
      <c r="D650" s="3"/>
      <c r="E650" s="371"/>
      <c r="F650" s="8"/>
      <c r="G650" s="8"/>
      <c r="H650" s="8"/>
      <c r="I650" s="8"/>
      <c r="J650" s="8"/>
      <c r="K650" s="3"/>
      <c r="L650" s="3"/>
      <c r="M650" s="3"/>
      <c r="N650" s="7"/>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row>
    <row r="651" spans="2:47" x14ac:dyDescent="0.25">
      <c r="B651" s="42"/>
      <c r="C651" s="42"/>
      <c r="D651" s="3"/>
      <c r="E651" s="371"/>
      <c r="F651" s="8"/>
      <c r="G651" s="8"/>
      <c r="H651" s="8"/>
      <c r="I651" s="8"/>
      <c r="J651" s="8"/>
      <c r="K651" s="3"/>
      <c r="L651" s="3"/>
      <c r="M651" s="3"/>
      <c r="N651" s="7"/>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row>
    <row r="652" spans="2:47" x14ac:dyDescent="0.25">
      <c r="B652" s="42"/>
      <c r="C652" s="42"/>
      <c r="D652" s="3"/>
      <c r="E652" s="371"/>
      <c r="F652" s="8"/>
      <c r="G652" s="8"/>
      <c r="H652" s="8"/>
      <c r="I652" s="8"/>
      <c r="J652" s="8"/>
      <c r="K652" s="3"/>
      <c r="L652" s="3"/>
      <c r="M652" s="3"/>
      <c r="N652" s="7"/>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row>
    <row r="653" spans="2:47" x14ac:dyDescent="0.25">
      <c r="B653" s="42"/>
      <c r="C653" s="42"/>
      <c r="D653" s="3"/>
      <c r="E653" s="371"/>
      <c r="F653" s="8"/>
      <c r="G653" s="8"/>
      <c r="H653" s="8"/>
      <c r="I653" s="8"/>
      <c r="J653" s="8"/>
      <c r="K653" s="3"/>
      <c r="L653" s="3"/>
      <c r="M653" s="3"/>
      <c r="N653" s="7"/>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row>
    <row r="654" spans="2:47" x14ac:dyDescent="0.25">
      <c r="B654" s="42"/>
      <c r="C654" s="42"/>
      <c r="D654" s="3"/>
      <c r="E654" s="371"/>
      <c r="F654" s="8"/>
      <c r="G654" s="8"/>
      <c r="H654" s="8"/>
      <c r="I654" s="8"/>
      <c r="J654" s="8"/>
      <c r="K654" s="3"/>
      <c r="L654" s="3"/>
      <c r="M654" s="3"/>
      <c r="N654" s="7"/>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row>
    <row r="655" spans="2:47" x14ac:dyDescent="0.25">
      <c r="B655" s="42"/>
      <c r="C655" s="42"/>
      <c r="D655" s="3"/>
      <c r="E655" s="371"/>
      <c r="F655" s="8"/>
      <c r="G655" s="8"/>
      <c r="H655" s="8"/>
      <c r="I655" s="8"/>
      <c r="J655" s="8"/>
      <c r="K655" s="3"/>
      <c r="L655" s="3"/>
      <c r="M655" s="3"/>
      <c r="N655" s="7"/>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row>
    <row r="656" spans="2:47" x14ac:dyDescent="0.25">
      <c r="B656" s="42"/>
      <c r="C656" s="42"/>
      <c r="D656" s="3"/>
      <c r="E656" s="371"/>
      <c r="F656" s="8"/>
      <c r="G656" s="8"/>
      <c r="H656" s="8"/>
      <c r="I656" s="8"/>
      <c r="J656" s="8"/>
      <c r="K656" s="3"/>
      <c r="L656" s="3"/>
      <c r="M656" s="3"/>
      <c r="N656" s="7"/>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row>
    <row r="657" spans="2:47" x14ac:dyDescent="0.25">
      <c r="B657" s="42"/>
      <c r="C657" s="42"/>
      <c r="D657" s="3"/>
      <c r="E657" s="371"/>
      <c r="F657" s="8"/>
      <c r="G657" s="8"/>
      <c r="H657" s="8"/>
      <c r="I657" s="8"/>
      <c r="J657" s="8"/>
      <c r="K657" s="3"/>
      <c r="L657" s="3"/>
      <c r="M657" s="3"/>
      <c r="N657" s="7"/>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row>
    <row r="658" spans="2:47" x14ac:dyDescent="0.25">
      <c r="B658" s="42"/>
      <c r="C658" s="42"/>
      <c r="D658" s="3"/>
      <c r="E658" s="371"/>
      <c r="F658" s="8"/>
      <c r="G658" s="8"/>
      <c r="H658" s="8"/>
      <c r="I658" s="8"/>
      <c r="J658" s="8"/>
      <c r="K658" s="3"/>
      <c r="L658" s="3"/>
      <c r="M658" s="3"/>
      <c r="N658" s="7"/>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row>
    <row r="659" spans="2:47" x14ac:dyDescent="0.25">
      <c r="B659" s="42"/>
      <c r="C659" s="42"/>
      <c r="D659" s="3"/>
      <c r="E659" s="371"/>
      <c r="F659" s="8"/>
      <c r="G659" s="8"/>
      <c r="H659" s="8"/>
      <c r="I659" s="8"/>
      <c r="J659" s="8"/>
      <c r="K659" s="3"/>
      <c r="L659" s="3"/>
      <c r="M659" s="3"/>
      <c r="N659" s="7"/>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row>
    <row r="660" spans="2:47" x14ac:dyDescent="0.25">
      <c r="B660" s="42"/>
      <c r="C660" s="42"/>
      <c r="D660" s="3"/>
      <c r="E660" s="371"/>
      <c r="F660" s="8"/>
      <c r="G660" s="8"/>
      <c r="H660" s="8"/>
      <c r="I660" s="8"/>
      <c r="J660" s="8"/>
      <c r="K660" s="3"/>
      <c r="L660" s="3"/>
      <c r="M660" s="3"/>
      <c r="N660" s="7"/>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row>
    <row r="661" spans="2:47" x14ac:dyDescent="0.25">
      <c r="B661" s="42"/>
      <c r="C661" s="42"/>
      <c r="D661" s="3"/>
      <c r="E661" s="371"/>
      <c r="F661" s="8"/>
      <c r="G661" s="8"/>
      <c r="H661" s="8"/>
      <c r="I661" s="8"/>
      <c r="J661" s="8"/>
      <c r="K661" s="3"/>
      <c r="L661" s="3"/>
      <c r="M661" s="3"/>
      <c r="N661" s="7"/>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row>
    <row r="662" spans="2:47" x14ac:dyDescent="0.25">
      <c r="B662" s="42"/>
      <c r="C662" s="42"/>
      <c r="D662" s="3"/>
      <c r="E662" s="371"/>
      <c r="F662" s="8"/>
      <c r="G662" s="8"/>
      <c r="H662" s="8"/>
      <c r="I662" s="8"/>
      <c r="J662" s="8"/>
      <c r="K662" s="3"/>
      <c r="L662" s="3"/>
      <c r="M662" s="3"/>
      <c r="N662" s="7"/>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row>
    <row r="663" spans="2:47" x14ac:dyDescent="0.25">
      <c r="B663" s="42"/>
      <c r="C663" s="42"/>
      <c r="D663" s="3"/>
      <c r="E663" s="371"/>
      <c r="F663" s="8"/>
      <c r="G663" s="8"/>
      <c r="H663" s="8"/>
      <c r="I663" s="8"/>
      <c r="J663" s="8"/>
      <c r="K663" s="3"/>
      <c r="L663" s="3"/>
      <c r="M663" s="3"/>
      <c r="N663" s="7"/>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row>
    <row r="664" spans="2:47" x14ac:dyDescent="0.25">
      <c r="B664" s="42"/>
      <c r="C664" s="42"/>
      <c r="D664" s="3"/>
      <c r="E664" s="371"/>
      <c r="F664" s="8"/>
      <c r="G664" s="8"/>
      <c r="H664" s="8"/>
      <c r="I664" s="8"/>
      <c r="J664" s="8"/>
      <c r="K664" s="3"/>
      <c r="L664" s="3"/>
      <c r="M664" s="3"/>
      <c r="N664" s="7"/>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row>
    <row r="665" spans="2:47" x14ac:dyDescent="0.25">
      <c r="B665" s="42"/>
      <c r="C665" s="42"/>
      <c r="D665" s="3"/>
      <c r="E665" s="371"/>
      <c r="F665" s="8"/>
      <c r="G665" s="8"/>
      <c r="H665" s="8"/>
      <c r="I665" s="8"/>
      <c r="J665" s="8"/>
      <c r="K665" s="3"/>
      <c r="L665" s="3"/>
      <c r="M665" s="3"/>
      <c r="N665" s="7"/>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row>
    <row r="666" spans="2:47" x14ac:dyDescent="0.25">
      <c r="B666" s="42"/>
      <c r="C666" s="42"/>
      <c r="D666" s="3"/>
      <c r="E666" s="371"/>
      <c r="F666" s="8"/>
      <c r="G666" s="8"/>
      <c r="H666" s="8"/>
      <c r="I666" s="8"/>
      <c r="J666" s="8"/>
      <c r="K666" s="3"/>
      <c r="L666" s="3"/>
      <c r="M666" s="3"/>
      <c r="N666" s="7"/>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row>
    <row r="667" spans="2:47" x14ac:dyDescent="0.25">
      <c r="B667" s="42"/>
      <c r="C667" s="42"/>
      <c r="D667" s="3"/>
      <c r="E667" s="371"/>
      <c r="F667" s="8"/>
      <c r="G667" s="8"/>
      <c r="H667" s="8"/>
      <c r="I667" s="8"/>
      <c r="J667" s="8"/>
      <c r="K667" s="3"/>
      <c r="L667" s="3"/>
      <c r="M667" s="3"/>
      <c r="N667" s="7"/>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row>
    <row r="668" spans="2:47" x14ac:dyDescent="0.25">
      <c r="B668" s="42"/>
      <c r="C668" s="42"/>
      <c r="D668" s="3"/>
      <c r="E668" s="371"/>
      <c r="F668" s="8"/>
      <c r="G668" s="8"/>
      <c r="H668" s="8"/>
      <c r="I668" s="8"/>
      <c r="J668" s="8"/>
      <c r="K668" s="3"/>
      <c r="L668" s="3"/>
      <c r="M668" s="3"/>
      <c r="N668" s="7"/>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row>
    <row r="669" spans="2:47" x14ac:dyDescent="0.25">
      <c r="B669" s="42"/>
      <c r="C669" s="42"/>
      <c r="D669" s="3"/>
      <c r="E669" s="371"/>
      <c r="F669" s="8"/>
      <c r="G669" s="8"/>
      <c r="H669" s="8"/>
      <c r="I669" s="8"/>
      <c r="J669" s="8"/>
      <c r="K669" s="3"/>
      <c r="L669" s="3"/>
      <c r="M669" s="3"/>
      <c r="N669" s="7"/>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row>
    <row r="670" spans="2:47" x14ac:dyDescent="0.25">
      <c r="B670" s="42"/>
      <c r="C670" s="42"/>
      <c r="D670" s="3"/>
      <c r="E670" s="371"/>
      <c r="F670" s="8"/>
      <c r="G670" s="8"/>
      <c r="H670" s="8"/>
      <c r="I670" s="8"/>
      <c r="J670" s="8"/>
      <c r="K670" s="3"/>
      <c r="L670" s="3"/>
      <c r="M670" s="3"/>
      <c r="N670" s="7"/>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row>
    <row r="671" spans="2:47" x14ac:dyDescent="0.25">
      <c r="B671" s="42"/>
      <c r="C671" s="42"/>
      <c r="D671" s="3"/>
      <c r="E671" s="371"/>
      <c r="F671" s="8"/>
      <c r="G671" s="8"/>
      <c r="H671" s="8"/>
      <c r="I671" s="8"/>
      <c r="J671" s="8"/>
      <c r="K671" s="3"/>
      <c r="L671" s="3"/>
      <c r="M671" s="3"/>
      <c r="N671" s="7"/>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row>
    <row r="672" spans="2:47" x14ac:dyDescent="0.25">
      <c r="B672" s="42"/>
      <c r="C672" s="42"/>
      <c r="D672" s="3"/>
      <c r="E672" s="371"/>
      <c r="F672" s="8"/>
      <c r="G672" s="8"/>
      <c r="H672" s="8"/>
      <c r="I672" s="8"/>
      <c r="J672" s="8"/>
      <c r="K672" s="3"/>
      <c r="L672" s="3"/>
      <c r="M672" s="3"/>
      <c r="N672" s="7"/>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row>
    <row r="673" spans="2:47" x14ac:dyDescent="0.25">
      <c r="B673" s="42"/>
      <c r="C673" s="42"/>
      <c r="D673" s="3"/>
      <c r="E673" s="371"/>
      <c r="F673" s="8"/>
      <c r="G673" s="8"/>
      <c r="H673" s="8"/>
      <c r="I673" s="8"/>
      <c r="J673" s="8"/>
      <c r="K673" s="3"/>
      <c r="L673" s="3"/>
      <c r="M673" s="3"/>
      <c r="N673" s="7"/>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row>
    <row r="674" spans="2:47" x14ac:dyDescent="0.25">
      <c r="B674" s="42"/>
      <c r="C674" s="42"/>
      <c r="D674" s="3"/>
      <c r="E674" s="371"/>
      <c r="F674" s="8"/>
      <c r="G674" s="8"/>
      <c r="H674" s="8"/>
      <c r="I674" s="8"/>
      <c r="J674" s="8"/>
      <c r="K674" s="3"/>
      <c r="L674" s="3"/>
      <c r="M674" s="3"/>
      <c r="N674" s="7"/>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row>
    <row r="675" spans="2:47" x14ac:dyDescent="0.25">
      <c r="B675" s="42"/>
      <c r="C675" s="42"/>
      <c r="D675" s="3"/>
      <c r="E675" s="371"/>
      <c r="F675" s="8"/>
      <c r="G675" s="8"/>
      <c r="H675" s="8"/>
      <c r="I675" s="8"/>
      <c r="J675" s="8"/>
      <c r="K675" s="3"/>
      <c r="L675" s="3"/>
      <c r="M675" s="3"/>
      <c r="N675" s="7"/>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row>
    <row r="676" spans="2:47" x14ac:dyDescent="0.25">
      <c r="B676" s="42"/>
      <c r="C676" s="42"/>
      <c r="D676" s="3"/>
      <c r="E676" s="371"/>
      <c r="F676" s="8"/>
      <c r="G676" s="8"/>
      <c r="H676" s="8"/>
      <c r="I676" s="8"/>
      <c r="J676" s="8"/>
      <c r="K676" s="3"/>
      <c r="L676" s="3"/>
      <c r="M676" s="3"/>
      <c r="N676" s="7"/>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row>
    <row r="677" spans="2:47" x14ac:dyDescent="0.25">
      <c r="B677" s="42"/>
      <c r="C677" s="42"/>
      <c r="D677" s="3"/>
      <c r="E677" s="371"/>
      <c r="F677" s="8"/>
      <c r="G677" s="8"/>
      <c r="H677" s="8"/>
      <c r="I677" s="8"/>
      <c r="J677" s="8"/>
      <c r="K677" s="3"/>
      <c r="L677" s="3"/>
      <c r="M677" s="3"/>
      <c r="N677" s="7"/>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row>
    <row r="678" spans="2:47" x14ac:dyDescent="0.25">
      <c r="B678" s="42"/>
      <c r="C678" s="42"/>
      <c r="D678" s="3"/>
      <c r="E678" s="371"/>
      <c r="F678" s="8"/>
      <c r="G678" s="8"/>
      <c r="H678" s="8"/>
      <c r="I678" s="8"/>
      <c r="J678" s="8"/>
      <c r="K678" s="3"/>
      <c r="L678" s="3"/>
      <c r="M678" s="3"/>
      <c r="N678" s="7"/>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row>
    <row r="679" spans="2:47" x14ac:dyDescent="0.25">
      <c r="B679" s="42"/>
      <c r="C679" s="42"/>
      <c r="D679" s="3"/>
      <c r="E679" s="371"/>
      <c r="F679" s="8"/>
      <c r="G679" s="8"/>
      <c r="H679" s="8"/>
      <c r="I679" s="8"/>
      <c r="J679" s="8"/>
      <c r="K679" s="3"/>
      <c r="L679" s="3"/>
      <c r="M679" s="3"/>
      <c r="N679" s="7"/>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row>
    <row r="680" spans="2:47" x14ac:dyDescent="0.25">
      <c r="B680" s="42"/>
      <c r="C680" s="42"/>
      <c r="D680" s="3"/>
      <c r="E680" s="371"/>
      <c r="F680" s="8"/>
      <c r="G680" s="8"/>
      <c r="H680" s="8"/>
      <c r="I680" s="8"/>
      <c r="J680" s="8"/>
      <c r="K680" s="3"/>
      <c r="L680" s="3"/>
      <c r="M680" s="3"/>
      <c r="N680" s="7"/>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row>
    <row r="681" spans="2:47" x14ac:dyDescent="0.25">
      <c r="B681" s="42"/>
      <c r="C681" s="42"/>
      <c r="D681" s="3"/>
      <c r="E681" s="371"/>
      <c r="F681" s="8"/>
      <c r="G681" s="8"/>
      <c r="H681" s="8"/>
      <c r="I681" s="8"/>
      <c r="J681" s="8"/>
      <c r="K681" s="3"/>
      <c r="L681" s="3"/>
      <c r="M681" s="3"/>
      <c r="N681" s="7"/>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row>
    <row r="682" spans="2:47" x14ac:dyDescent="0.25">
      <c r="B682" s="42"/>
      <c r="C682" s="42"/>
      <c r="D682" s="3"/>
      <c r="E682" s="371"/>
      <c r="F682" s="8"/>
      <c r="G682" s="8"/>
      <c r="H682" s="8"/>
      <c r="I682" s="8"/>
      <c r="J682" s="8"/>
      <c r="K682" s="3"/>
      <c r="L682" s="3"/>
      <c r="M682" s="3"/>
      <c r="N682" s="7"/>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row>
    <row r="683" spans="2:47" x14ac:dyDescent="0.25">
      <c r="B683" s="42"/>
      <c r="C683" s="42"/>
      <c r="D683" s="3"/>
      <c r="E683" s="371"/>
      <c r="F683" s="8"/>
      <c r="G683" s="8"/>
      <c r="H683" s="8"/>
      <c r="I683" s="8"/>
      <c r="J683" s="8"/>
      <c r="K683" s="3"/>
      <c r="L683" s="3"/>
      <c r="M683" s="3"/>
      <c r="N683" s="7"/>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row>
    <row r="684" spans="2:47" x14ac:dyDescent="0.25">
      <c r="B684" s="42"/>
      <c r="C684" s="42"/>
      <c r="D684" s="3"/>
      <c r="E684" s="371"/>
      <c r="F684" s="8"/>
      <c r="G684" s="8"/>
      <c r="H684" s="8"/>
      <c r="I684" s="8"/>
      <c r="J684" s="8"/>
      <c r="K684" s="3"/>
      <c r="L684" s="3"/>
      <c r="M684" s="3"/>
      <c r="N684" s="7"/>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row>
    <row r="685" spans="2:47" x14ac:dyDescent="0.25">
      <c r="B685" s="42"/>
      <c r="C685" s="42"/>
      <c r="D685" s="3"/>
      <c r="E685" s="371"/>
      <c r="F685" s="8"/>
      <c r="G685" s="8"/>
      <c r="H685" s="8"/>
      <c r="I685" s="8"/>
      <c r="J685" s="8"/>
      <c r="AI685" s="3"/>
      <c r="AJ685" s="3"/>
      <c r="AK685" s="3"/>
      <c r="AL685" s="3"/>
      <c r="AM685" s="3"/>
      <c r="AN685" s="3"/>
      <c r="AO685" s="3"/>
      <c r="AP685" s="3"/>
      <c r="AQ685" s="3"/>
      <c r="AR685" s="3"/>
      <c r="AS685" s="3"/>
      <c r="AT685" s="3"/>
      <c r="AU685" s="3"/>
    </row>
    <row r="686" spans="2:47" x14ac:dyDescent="0.25">
      <c r="B686" s="42"/>
      <c r="C686" s="42"/>
      <c r="D686" s="3"/>
      <c r="E686" s="371"/>
      <c r="F686" s="8"/>
      <c r="G686" s="8"/>
      <c r="H686" s="8"/>
      <c r="I686" s="8"/>
      <c r="J686" s="8"/>
      <c r="AI686" s="3"/>
      <c r="AJ686" s="3"/>
      <c r="AK686" s="3"/>
      <c r="AL686" s="3"/>
      <c r="AM686" s="3"/>
      <c r="AN686" s="3"/>
      <c r="AO686" s="3"/>
      <c r="AP686" s="3"/>
      <c r="AQ686" s="3"/>
      <c r="AR686" s="3"/>
      <c r="AS686" s="3"/>
      <c r="AT686" s="3"/>
      <c r="AU686" s="3"/>
    </row>
    <row r="687" spans="2:47" x14ac:dyDescent="0.25">
      <c r="B687" s="42"/>
      <c r="C687" s="42"/>
      <c r="D687" s="3"/>
      <c r="E687" s="371"/>
      <c r="F687" s="8"/>
      <c r="G687" s="8"/>
      <c r="H687" s="8"/>
      <c r="I687" s="8"/>
      <c r="J687" s="8"/>
      <c r="AI687" s="3"/>
      <c r="AJ687" s="3"/>
      <c r="AK687" s="3"/>
      <c r="AL687" s="3"/>
      <c r="AM687" s="3"/>
      <c r="AN687" s="3"/>
      <c r="AO687" s="3"/>
      <c r="AP687" s="3"/>
      <c r="AQ687" s="3"/>
      <c r="AR687" s="3"/>
      <c r="AS687" s="3"/>
      <c r="AT687" s="3"/>
      <c r="AU687" s="3"/>
    </row>
    <row r="688" spans="2:47" x14ac:dyDescent="0.25">
      <c r="B688" s="42"/>
      <c r="C688" s="42"/>
      <c r="D688" s="3"/>
      <c r="E688" s="371"/>
      <c r="F688" s="8"/>
      <c r="G688" s="8"/>
      <c r="H688" s="8"/>
      <c r="I688" s="8"/>
      <c r="J688" s="8"/>
      <c r="AI688" s="3"/>
      <c r="AJ688" s="3"/>
      <c r="AK688" s="3"/>
      <c r="AL688" s="3"/>
      <c r="AM688" s="3"/>
      <c r="AN688" s="3"/>
      <c r="AO688" s="3"/>
      <c r="AP688" s="3"/>
      <c r="AQ688" s="3"/>
      <c r="AR688" s="3"/>
      <c r="AS688" s="3"/>
      <c r="AT688" s="3"/>
      <c r="AU688" s="3"/>
    </row>
    <row r="689" spans="2:47" x14ac:dyDescent="0.25">
      <c r="B689" s="42"/>
      <c r="C689" s="42"/>
      <c r="D689" s="3"/>
      <c r="E689" s="371"/>
      <c r="F689" s="8"/>
      <c r="G689" s="8"/>
      <c r="H689" s="8"/>
      <c r="I689" s="8"/>
      <c r="J689" s="8"/>
      <c r="AI689" s="3"/>
      <c r="AJ689" s="3"/>
      <c r="AK689" s="3"/>
      <c r="AL689" s="3"/>
      <c r="AM689" s="3"/>
      <c r="AN689" s="3"/>
      <c r="AO689" s="3"/>
      <c r="AP689" s="3"/>
      <c r="AQ689" s="3"/>
      <c r="AR689" s="3"/>
      <c r="AS689" s="3"/>
      <c r="AT689" s="3"/>
      <c r="AU689" s="3"/>
    </row>
    <row r="690" spans="2:47" x14ac:dyDescent="0.25">
      <c r="B690" s="42"/>
      <c r="C690" s="42"/>
      <c r="D690" s="3"/>
      <c r="E690" s="371"/>
      <c r="F690" s="8"/>
      <c r="G690" s="8"/>
      <c r="H690" s="8"/>
      <c r="I690" s="8"/>
      <c r="J690" s="8"/>
      <c r="AI690" s="3"/>
      <c r="AJ690" s="3"/>
      <c r="AK690" s="3"/>
      <c r="AL690" s="3"/>
      <c r="AM690" s="3"/>
      <c r="AN690" s="3"/>
      <c r="AO690" s="3"/>
      <c r="AP690" s="3"/>
      <c r="AQ690" s="3"/>
      <c r="AR690" s="3"/>
      <c r="AS690" s="3"/>
      <c r="AT690" s="3"/>
      <c r="AU690" s="3"/>
    </row>
    <row r="691" spans="2:47" x14ac:dyDescent="0.25">
      <c r="B691" s="42"/>
      <c r="C691" s="42"/>
      <c r="D691" s="3"/>
      <c r="E691" s="371"/>
      <c r="F691" s="8"/>
      <c r="G691" s="8"/>
      <c r="H691" s="8"/>
      <c r="I691" s="8"/>
      <c r="J691" s="8"/>
      <c r="AI691" s="3"/>
      <c r="AJ691" s="3"/>
      <c r="AK691" s="3"/>
      <c r="AL691" s="3"/>
      <c r="AM691" s="3"/>
      <c r="AN691" s="3"/>
      <c r="AO691" s="3"/>
      <c r="AP691" s="3"/>
      <c r="AQ691" s="3"/>
      <c r="AR691" s="3"/>
      <c r="AS691" s="3"/>
      <c r="AT691" s="3"/>
      <c r="AU691" s="3"/>
    </row>
    <row r="692" spans="2:47" x14ac:dyDescent="0.25">
      <c r="B692" s="42"/>
      <c r="C692" s="42"/>
      <c r="D692" s="3"/>
      <c r="E692" s="371"/>
      <c r="F692" s="8"/>
      <c r="G692" s="8"/>
      <c r="H692" s="8"/>
      <c r="I692" s="8"/>
      <c r="J692" s="8"/>
      <c r="AI692" s="3"/>
      <c r="AJ692" s="3"/>
      <c r="AK692" s="3"/>
      <c r="AL692" s="3"/>
      <c r="AM692" s="3"/>
      <c r="AN692" s="3"/>
      <c r="AO692" s="3"/>
      <c r="AP692" s="3"/>
      <c r="AQ692" s="3"/>
      <c r="AR692" s="3"/>
      <c r="AS692" s="3"/>
      <c r="AT692" s="3"/>
      <c r="AU692" s="3"/>
    </row>
    <row r="693" spans="2:47" x14ac:dyDescent="0.25">
      <c r="B693" s="42"/>
      <c r="C693" s="42"/>
      <c r="D693" s="3"/>
      <c r="E693" s="371"/>
      <c r="F693" s="8"/>
      <c r="G693" s="8"/>
      <c r="H693" s="8"/>
      <c r="I693" s="8"/>
      <c r="J693" s="8"/>
      <c r="AI693" s="3"/>
      <c r="AJ693" s="3"/>
      <c r="AK693" s="3"/>
      <c r="AL693" s="3"/>
      <c r="AM693" s="3"/>
      <c r="AN693" s="3"/>
      <c r="AO693" s="3"/>
      <c r="AP693" s="3"/>
      <c r="AQ693" s="3"/>
      <c r="AR693" s="3"/>
      <c r="AS693" s="3"/>
      <c r="AT693" s="3"/>
      <c r="AU693" s="3"/>
    </row>
  </sheetData>
  <sheetProtection algorithmName="SHA-512" hashValue="t4/PEJvpkY5aOU7D+zMnQou/TTqmBFtvSzI25/Qw4+1ozus80bqYYq6HI4W9/3kp/n7goMmbYXfEd+2IU8t6XA==" saltValue="A/pmStX3ndn0kIH+opEV4Q==" spinCount="100000" sheet="1" objects="1" scenarios="1"/>
  <mergeCells count="80">
    <mergeCell ref="J21:N21"/>
    <mergeCell ref="J22:N22"/>
    <mergeCell ref="E1:M1"/>
    <mergeCell ref="E2:L2"/>
    <mergeCell ref="E20:G20"/>
    <mergeCell ref="E21:G21"/>
    <mergeCell ref="E22:G22"/>
    <mergeCell ref="J23:N23"/>
    <mergeCell ref="J24:N24"/>
    <mergeCell ref="J27:N27"/>
    <mergeCell ref="J28:N28"/>
    <mergeCell ref="E39:I39"/>
    <mergeCell ref="J29:N29"/>
    <mergeCell ref="J30:N30"/>
    <mergeCell ref="J31:N31"/>
    <mergeCell ref="E38:I38"/>
    <mergeCell ref="E23:G23"/>
    <mergeCell ref="E24:G24"/>
    <mergeCell ref="E40:I40"/>
    <mergeCell ref="E41:I41"/>
    <mergeCell ref="E42:I42"/>
    <mergeCell ref="E50:I50"/>
    <mergeCell ref="E49:I49"/>
    <mergeCell ref="E51:I51"/>
    <mergeCell ref="E54:E55"/>
    <mergeCell ref="F54:H54"/>
    <mergeCell ref="G59:H59"/>
    <mergeCell ref="G56:H56"/>
    <mergeCell ref="G55:H55"/>
    <mergeCell ref="E52:I52"/>
    <mergeCell ref="I54:J54"/>
    <mergeCell ref="G58:H58"/>
    <mergeCell ref="G57:H57"/>
    <mergeCell ref="M54:M55"/>
    <mergeCell ref="K54:K55"/>
    <mergeCell ref="L54:L55"/>
    <mergeCell ref="E115:G115"/>
    <mergeCell ref="E116:G116"/>
    <mergeCell ref="G62:H62"/>
    <mergeCell ref="E101:I101"/>
    <mergeCell ref="E94:G94"/>
    <mergeCell ref="E95:G95"/>
    <mergeCell ref="E96:G96"/>
    <mergeCell ref="G60:H60"/>
    <mergeCell ref="G61:H61"/>
    <mergeCell ref="E129:H129"/>
    <mergeCell ref="I133:M133"/>
    <mergeCell ref="J94:M94"/>
    <mergeCell ref="I129:M129"/>
    <mergeCell ref="I130:M130"/>
    <mergeCell ref="J95:M95"/>
    <mergeCell ref="J116:N116"/>
    <mergeCell ref="J115:N115"/>
    <mergeCell ref="I131:M131"/>
    <mergeCell ref="I132:M132"/>
    <mergeCell ref="E113:G113"/>
    <mergeCell ref="E114:G114"/>
    <mergeCell ref="J113:N113"/>
    <mergeCell ref="J114:N114"/>
    <mergeCell ref="E123:G123"/>
    <mergeCell ref="E141:H141"/>
    <mergeCell ref="E130:H130"/>
    <mergeCell ref="E131:H131"/>
    <mergeCell ref="E132:H132"/>
    <mergeCell ref="E133:H133"/>
    <mergeCell ref="E134:H134"/>
    <mergeCell ref="E136:H136"/>
    <mergeCell ref="E135:H135"/>
    <mergeCell ref="E140:H140"/>
    <mergeCell ref="E139:H139"/>
    <mergeCell ref="E137:H137"/>
    <mergeCell ref="E138:H138"/>
    <mergeCell ref="I140:M140"/>
    <mergeCell ref="I141:M141"/>
    <mergeCell ref="I134:M134"/>
    <mergeCell ref="I135:M135"/>
    <mergeCell ref="I136:M136"/>
    <mergeCell ref="I137:M137"/>
    <mergeCell ref="I138:M138"/>
    <mergeCell ref="I139:M139"/>
  </mergeCells>
  <conditionalFormatting sqref="I56:I61">
    <cfRule type="cellIs" dxfId="1" priority="2" operator="equal">
      <formula>"First Name"</formula>
    </cfRule>
  </conditionalFormatting>
  <conditionalFormatting sqref="J56:J61">
    <cfRule type="cellIs" dxfId="0" priority="1" operator="equal">
      <formula>"Last Name"</formula>
    </cfRule>
  </conditionalFormatting>
  <printOptions horizontalCentered="1" verticalCentered="1"/>
  <pageMargins left="0.31496062992125984" right="0.19685039370078741" top="0" bottom="0" header="0" footer="0"/>
  <pageSetup scale="68" fitToHeight="0" orientation="portrait" r:id="rId1"/>
  <rowBreaks count="1" manualBreakCount="1">
    <brk id="70" max="16" man="1"/>
  </rowBreaks>
  <drawing r:id="rId2"/>
  <legacyDrawing r:id="rId3"/>
  <controls>
    <mc:AlternateContent xmlns:mc="http://schemas.openxmlformats.org/markup-compatibility/2006">
      <mc:Choice Requires="x14">
        <control shapeId="12319" r:id="rId4" name="CheckBox2">
          <controlPr defaultSize="0" autoLine="0" r:id="rId5">
            <anchor moveWithCells="1">
              <from>
                <xdr:col>3</xdr:col>
                <xdr:colOff>180975</xdr:colOff>
                <xdr:row>17</xdr:row>
                <xdr:rowOff>9525</xdr:rowOff>
              </from>
              <to>
                <xdr:col>6</xdr:col>
                <xdr:colOff>295275</xdr:colOff>
                <xdr:row>18</xdr:row>
                <xdr:rowOff>0</xdr:rowOff>
              </to>
            </anchor>
          </controlPr>
        </control>
      </mc:Choice>
      <mc:Fallback>
        <control shapeId="12319" r:id="rId4" name="CheckBox2"/>
      </mc:Fallback>
    </mc:AlternateContent>
    <mc:AlternateContent xmlns:mc="http://schemas.openxmlformats.org/markup-compatibility/2006">
      <mc:Choice Requires="x14">
        <control shapeId="12325" r:id="rId6" name="CheckBox1">
          <controlPr defaultSize="0" autoLine="0" r:id="rId7">
            <anchor moveWithCells="1">
              <from>
                <xdr:col>7</xdr:col>
                <xdr:colOff>457200</xdr:colOff>
                <xdr:row>17</xdr:row>
                <xdr:rowOff>0</xdr:rowOff>
              </from>
              <to>
                <xdr:col>13</xdr:col>
                <xdr:colOff>285750</xdr:colOff>
                <xdr:row>18</xdr:row>
                <xdr:rowOff>0</xdr:rowOff>
              </to>
            </anchor>
          </controlPr>
        </control>
      </mc:Choice>
      <mc:Fallback>
        <control shapeId="12325" r:id="rId6" name="CheckBox1"/>
      </mc:Fallback>
    </mc:AlternateContent>
    <mc:AlternateContent xmlns:mc="http://schemas.openxmlformats.org/markup-compatibility/2006">
      <mc:Choice Requires="x14">
        <control shapeId="12337" r:id="rId8" name="CheckBox3">
          <controlPr defaultSize="0" autoLine="0" r:id="rId9">
            <anchor moveWithCells="1">
              <from>
                <xdr:col>3</xdr:col>
                <xdr:colOff>171450</xdr:colOff>
                <xdr:row>35</xdr:row>
                <xdr:rowOff>190500</xdr:rowOff>
              </from>
              <to>
                <xdr:col>6</xdr:col>
                <xdr:colOff>285750</xdr:colOff>
                <xdr:row>36</xdr:row>
                <xdr:rowOff>190500</xdr:rowOff>
              </to>
            </anchor>
          </controlPr>
        </control>
      </mc:Choice>
      <mc:Fallback>
        <control shapeId="12337" r:id="rId8" name="CheckBox3"/>
      </mc:Fallback>
    </mc:AlternateContent>
    <mc:AlternateContent xmlns:mc="http://schemas.openxmlformats.org/markup-compatibility/2006">
      <mc:Choice Requires="x14">
        <control shapeId="12356" r:id="rId10" name="CheckBox4">
          <controlPr defaultSize="0" autoLine="0" r:id="rId11">
            <anchor moveWithCells="1">
              <from>
                <xdr:col>3</xdr:col>
                <xdr:colOff>190500</xdr:colOff>
                <xdr:row>46</xdr:row>
                <xdr:rowOff>190500</xdr:rowOff>
              </from>
              <to>
                <xdr:col>6</xdr:col>
                <xdr:colOff>304800</xdr:colOff>
                <xdr:row>47</xdr:row>
                <xdr:rowOff>190500</xdr:rowOff>
              </to>
            </anchor>
          </controlPr>
        </control>
      </mc:Choice>
      <mc:Fallback>
        <control shapeId="12356" r:id="rId10" name="CheckBox4"/>
      </mc:Fallback>
    </mc:AlternateContent>
    <mc:AlternateContent xmlns:mc="http://schemas.openxmlformats.org/markup-compatibility/2006">
      <mc:Choice Requires="x14">
        <control shapeId="12361" r:id="rId12" name="CheckBox5">
          <controlPr defaultSize="0" autoLine="0" r:id="rId13">
            <anchor moveWithCells="1">
              <from>
                <xdr:col>3</xdr:col>
                <xdr:colOff>180975</xdr:colOff>
                <xdr:row>66</xdr:row>
                <xdr:rowOff>19050</xdr:rowOff>
              </from>
              <to>
                <xdr:col>6</xdr:col>
                <xdr:colOff>295275</xdr:colOff>
                <xdr:row>67</xdr:row>
                <xdr:rowOff>9525</xdr:rowOff>
              </to>
            </anchor>
          </controlPr>
        </control>
      </mc:Choice>
      <mc:Fallback>
        <control shapeId="12361" r:id="rId12" name="CheckBox5"/>
      </mc:Fallback>
    </mc:AlternateContent>
    <mc:AlternateContent xmlns:mc="http://schemas.openxmlformats.org/markup-compatibility/2006">
      <mc:Choice Requires="x14">
        <control shapeId="12384" r:id="rId14" name="Drop Down 96">
          <controlPr defaultSize="0" autoLine="0" autoPict="0">
            <anchor moveWithCells="1">
              <from>
                <xdr:col>3</xdr:col>
                <xdr:colOff>1390650</xdr:colOff>
                <xdr:row>118</xdr:row>
                <xdr:rowOff>38100</xdr:rowOff>
              </from>
              <to>
                <xdr:col>6</xdr:col>
                <xdr:colOff>314325</xdr:colOff>
                <xdr:row>119</xdr:row>
                <xdr:rowOff>47625</xdr:rowOff>
              </to>
            </anchor>
          </controlPr>
        </control>
      </mc:Choice>
    </mc:AlternateContent>
    <mc:AlternateContent xmlns:mc="http://schemas.openxmlformats.org/markup-compatibility/2006">
      <mc:Choice Requires="x14">
        <control shapeId="12385" r:id="rId15" name="Drop Down 97">
          <controlPr defaultSize="0" autoLine="0" autoPict="0">
            <anchor moveWithCells="1">
              <from>
                <xdr:col>3</xdr:col>
                <xdr:colOff>1390650</xdr:colOff>
                <xdr:row>120</xdr:row>
                <xdr:rowOff>57150</xdr:rowOff>
              </from>
              <to>
                <xdr:col>6</xdr:col>
                <xdr:colOff>314325</xdr:colOff>
                <xdr:row>121</xdr:row>
                <xdr:rowOff>66675</xdr:rowOff>
              </to>
            </anchor>
          </controlPr>
        </control>
      </mc:Choice>
    </mc:AlternateContent>
    <mc:AlternateContent xmlns:mc="http://schemas.openxmlformats.org/markup-compatibility/2006">
      <mc:Choice Requires="x14">
        <control shapeId="12386" r:id="rId16" name="Drop Down 98">
          <controlPr defaultSize="0" autoLine="0" autoPict="0">
            <anchor moveWithCells="1">
              <from>
                <xdr:col>3</xdr:col>
                <xdr:colOff>1390650</xdr:colOff>
                <xdr:row>119</xdr:row>
                <xdr:rowOff>38100</xdr:rowOff>
              </from>
              <to>
                <xdr:col>6</xdr:col>
                <xdr:colOff>314325</xdr:colOff>
                <xdr:row>120</xdr:row>
                <xdr:rowOff>47625</xdr:rowOff>
              </to>
            </anchor>
          </controlPr>
        </control>
      </mc:Choice>
    </mc:AlternateContent>
    <mc:AlternateContent xmlns:mc="http://schemas.openxmlformats.org/markup-compatibility/2006">
      <mc:Choice Requires="x14">
        <control shapeId="12387" r:id="rId17" name="Drop Down 99">
          <controlPr defaultSize="0" autoLine="0" autoPict="0">
            <anchor moveWithCells="1">
              <from>
                <xdr:col>9</xdr:col>
                <xdr:colOff>9525</xdr:colOff>
                <xdr:row>118</xdr:row>
                <xdr:rowOff>0</xdr:rowOff>
              </from>
              <to>
                <xdr:col>13</xdr:col>
                <xdr:colOff>276225</xdr:colOff>
                <xdr:row>119</xdr:row>
                <xdr:rowOff>9525</xdr:rowOff>
              </to>
            </anchor>
          </controlPr>
        </control>
      </mc:Choice>
    </mc:AlternateContent>
    <mc:AlternateContent xmlns:mc="http://schemas.openxmlformats.org/markup-compatibility/2006">
      <mc:Choice Requires="x14">
        <control shapeId="12388" r:id="rId18" name="Drop Down 100">
          <controlPr defaultSize="0" autoLine="0" autoPict="0">
            <anchor moveWithCells="1">
              <from>
                <xdr:col>9</xdr:col>
                <xdr:colOff>9525</xdr:colOff>
                <xdr:row>119</xdr:row>
                <xdr:rowOff>19050</xdr:rowOff>
              </from>
              <to>
                <xdr:col>13</xdr:col>
                <xdr:colOff>276225</xdr:colOff>
                <xdr:row>120</xdr:row>
                <xdr:rowOff>28575</xdr:rowOff>
              </to>
            </anchor>
          </controlPr>
        </control>
      </mc:Choice>
    </mc:AlternateContent>
    <mc:AlternateContent xmlns:mc="http://schemas.openxmlformats.org/markup-compatibility/2006">
      <mc:Choice Requires="x14">
        <control shapeId="12389" r:id="rId19" name="Drop Down 101">
          <controlPr defaultSize="0" autoLine="0" autoPict="0">
            <anchor moveWithCells="1">
              <from>
                <xdr:col>9</xdr:col>
                <xdr:colOff>9525</xdr:colOff>
                <xdr:row>120</xdr:row>
                <xdr:rowOff>38100</xdr:rowOff>
              </from>
              <to>
                <xdr:col>13</xdr:col>
                <xdr:colOff>276225</xdr:colOff>
                <xdr:row>121</xdr:row>
                <xdr:rowOff>38100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tabColor theme="5"/>
    <pageSetUpPr fitToPage="1"/>
  </sheetPr>
  <dimension ref="A1:BB622"/>
  <sheetViews>
    <sheetView workbookViewId="0">
      <selection activeCell="E44" sqref="E44"/>
    </sheetView>
  </sheetViews>
  <sheetFormatPr defaultColWidth="9.140625" defaultRowHeight="15.75" x14ac:dyDescent="0.25"/>
  <cols>
    <col min="1" max="1" width="3.5703125" style="157" customWidth="1"/>
    <col min="2" max="3" width="1" style="4" customWidth="1"/>
    <col min="4" max="4" width="21" style="5" customWidth="1"/>
    <col min="5" max="5" width="19.140625" style="5" customWidth="1"/>
    <col min="6" max="6" width="15.28515625" style="2" customWidth="1"/>
    <col min="7" max="7" width="9" style="2" customWidth="1"/>
    <col min="8" max="8" width="7" style="2" customWidth="1"/>
    <col min="9" max="9" width="15.28515625" style="2" customWidth="1"/>
    <col min="10" max="10" width="15.28515625" style="7" customWidth="1"/>
    <col min="11" max="11" width="7" style="8" customWidth="1"/>
    <col min="12" max="12" width="8.42578125" style="8" customWidth="1"/>
    <col min="13" max="13" width="7" style="8" customWidth="1"/>
    <col min="14" max="14" width="7.140625" style="43" customWidth="1"/>
    <col min="15" max="15" width="1.140625" style="8" customWidth="1"/>
    <col min="16" max="16" width="1" style="8" customWidth="1"/>
    <col min="17" max="17" width="3.42578125" style="1" customWidth="1"/>
    <col min="18" max="18" width="0.5703125" style="1" customWidth="1"/>
    <col min="19" max="19" width="3.140625" style="1" customWidth="1"/>
    <col min="20" max="20" width="1" style="1" customWidth="1"/>
    <col min="21" max="21" width="18.7109375" style="1" customWidth="1"/>
    <col min="22" max="22" width="1.140625" style="1" customWidth="1"/>
    <col min="23" max="23" width="18.7109375" style="1" customWidth="1"/>
    <col min="24" max="24" width="1.140625" style="1" customWidth="1"/>
    <col min="25" max="25" width="18.7109375" style="1" customWidth="1"/>
    <col min="26" max="26" width="1.140625" style="1" customWidth="1"/>
    <col min="27" max="27" width="18.7109375" style="1" customWidth="1"/>
    <col min="28" max="28" width="1.140625" style="1" customWidth="1"/>
    <col min="29" max="29" width="19.5703125" style="1" customWidth="1"/>
    <col min="30" max="30" width="1.140625" style="1" customWidth="1"/>
    <col min="31" max="31" width="19.42578125" style="1" customWidth="1"/>
    <col min="32" max="32" width="1.140625" style="1" customWidth="1"/>
    <col min="33" max="33" width="18.140625" style="1" customWidth="1"/>
    <col min="34" max="34" width="4.42578125" style="1" customWidth="1"/>
    <col min="35" max="35" width="4.28515625" style="1" customWidth="1"/>
    <col min="36" max="36" width="62.5703125" style="1" bestFit="1" customWidth="1"/>
    <col min="37" max="37" width="43.7109375" style="1" bestFit="1" customWidth="1"/>
    <col min="38" max="38" width="49.28515625" style="1" bestFit="1" customWidth="1"/>
    <col min="39" max="39" width="43.7109375" style="1" bestFit="1" customWidth="1"/>
    <col min="40" max="40" width="45.5703125" style="1" bestFit="1" customWidth="1"/>
    <col min="41" max="41" width="25.5703125" style="1" bestFit="1" customWidth="1"/>
    <col min="42" max="42" width="12" style="1" bestFit="1" customWidth="1"/>
    <col min="43" max="43" width="15.42578125" style="1" bestFit="1" customWidth="1"/>
    <col min="44" max="44" width="23.28515625" style="1" bestFit="1" customWidth="1"/>
    <col min="45" max="45" width="15.42578125" style="1" bestFit="1" customWidth="1"/>
    <col min="46" max="46" width="12" style="1" bestFit="1" customWidth="1"/>
    <col min="47" max="47" width="36.140625" style="1" bestFit="1" customWidth="1"/>
    <col min="48" max="48" width="19.28515625" style="2" bestFit="1" customWidth="1"/>
    <col min="49" max="49" width="37.42578125" style="2" bestFit="1" customWidth="1"/>
    <col min="50" max="50" width="15.85546875" style="2" bestFit="1" customWidth="1"/>
    <col min="51" max="52" width="12" style="2" bestFit="1" customWidth="1"/>
    <col min="53" max="53" width="45" style="2" bestFit="1" customWidth="1"/>
    <col min="54" max="54" width="38" style="2" bestFit="1" customWidth="1"/>
    <col min="55" max="55" width="30.85546875" style="3" bestFit="1" customWidth="1"/>
    <col min="56" max="56" width="23.140625" style="3" customWidth="1"/>
    <col min="57" max="57" width="13.140625" style="3" bestFit="1" customWidth="1"/>
    <col min="58" max="16384" width="9.140625" style="3"/>
  </cols>
  <sheetData>
    <row r="1" spans="1:54" ht="46.5" customHeight="1" x14ac:dyDescent="0.5">
      <c r="A1" s="232"/>
      <c r="B1" s="237"/>
      <c r="C1" s="237"/>
      <c r="D1" s="732" t="s">
        <v>415</v>
      </c>
      <c r="E1" s="732"/>
      <c r="F1" s="732"/>
      <c r="G1" s="732"/>
      <c r="H1" s="732"/>
      <c r="I1" s="732"/>
      <c r="J1" s="732"/>
      <c r="K1" s="732"/>
      <c r="L1" s="732"/>
      <c r="M1" s="732"/>
      <c r="N1" s="732"/>
      <c r="O1" s="238"/>
      <c r="P1" s="238"/>
      <c r="Q1" s="239"/>
      <c r="R1" s="38"/>
      <c r="S1" s="38"/>
      <c r="T1" s="38"/>
      <c r="U1" s="38"/>
    </row>
    <row r="2" spans="1:54" s="11" customFormat="1" ht="52.5" customHeight="1" x14ac:dyDescent="0.5">
      <c r="A2" s="233"/>
      <c r="B2" s="240"/>
      <c r="C2" s="240"/>
      <c r="D2" s="733" t="s">
        <v>416</v>
      </c>
      <c r="E2" s="733"/>
      <c r="F2" s="733"/>
      <c r="G2" s="733"/>
      <c r="H2" s="733"/>
      <c r="I2" s="733"/>
      <c r="J2" s="733"/>
      <c r="K2" s="733"/>
      <c r="L2" s="733"/>
      <c r="M2" s="733"/>
      <c r="N2" s="733"/>
      <c r="O2" s="241"/>
      <c r="P2" s="241"/>
      <c r="Q2" s="242"/>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9"/>
      <c r="AW2" s="9"/>
      <c r="AX2" s="9"/>
      <c r="AY2" s="9"/>
      <c r="AZ2" s="9"/>
      <c r="BA2" s="9"/>
      <c r="BB2" s="9"/>
    </row>
    <row r="3" spans="1:54" ht="8.25" customHeight="1" thickBot="1" x14ac:dyDescent="0.3">
      <c r="A3" s="234"/>
      <c r="B3" s="246"/>
      <c r="C3" s="246"/>
      <c r="D3" s="246"/>
      <c r="E3" s="246"/>
      <c r="F3" s="246"/>
      <c r="G3" s="246"/>
      <c r="H3" s="246"/>
      <c r="I3" s="246"/>
      <c r="J3" s="246"/>
      <c r="K3" s="246"/>
      <c r="L3" s="246"/>
      <c r="M3" s="246"/>
      <c r="N3" s="246"/>
      <c r="O3" s="246"/>
      <c r="P3" s="263"/>
      <c r="Q3" s="243"/>
    </row>
    <row r="4" spans="1:54" ht="6" customHeight="1" x14ac:dyDescent="0.25">
      <c r="A4" s="234"/>
      <c r="B4" s="247"/>
      <c r="C4" s="248"/>
      <c r="D4" s="249"/>
      <c r="E4" s="249"/>
      <c r="F4" s="250"/>
      <c r="G4" s="250"/>
      <c r="H4" s="250"/>
      <c r="I4" s="250"/>
      <c r="J4" s="251"/>
      <c r="K4" s="264"/>
      <c r="L4" s="264"/>
      <c r="M4" s="264"/>
      <c r="N4" s="264"/>
      <c r="O4" s="265"/>
      <c r="P4" s="263"/>
      <c r="Q4" s="243"/>
    </row>
    <row r="5" spans="1:54" ht="16.5" customHeight="1" x14ac:dyDescent="0.25">
      <c r="A5" s="235"/>
      <c r="B5" s="252"/>
      <c r="C5" s="253"/>
      <c r="D5" s="254" t="s">
        <v>417</v>
      </c>
      <c r="E5" s="255"/>
      <c r="F5" s="255"/>
      <c r="G5" s="255"/>
      <c r="H5" s="255"/>
      <c r="I5" s="255"/>
      <c r="J5" s="256"/>
      <c r="K5" s="263"/>
      <c r="L5" s="263"/>
      <c r="M5" s="263"/>
      <c r="N5" s="263"/>
      <c r="O5" s="266"/>
      <c r="P5" s="263"/>
      <c r="Q5" s="243"/>
    </row>
    <row r="6" spans="1:54" ht="1.5" customHeight="1" x14ac:dyDescent="0.25">
      <c r="A6" s="235"/>
      <c r="B6" s="252"/>
      <c r="C6" s="253"/>
      <c r="D6" s="257"/>
      <c r="E6" s="246"/>
      <c r="F6" s="246"/>
      <c r="G6" s="246"/>
      <c r="H6" s="246"/>
      <c r="I6" s="246"/>
      <c r="J6" s="256"/>
      <c r="K6" s="263"/>
      <c r="L6" s="263"/>
      <c r="M6" s="263"/>
      <c r="N6" s="263"/>
      <c r="O6" s="266"/>
      <c r="P6" s="263"/>
      <c r="Q6" s="243"/>
    </row>
    <row r="7" spans="1:54" ht="16.5" customHeight="1" x14ac:dyDescent="0.25">
      <c r="A7" s="235"/>
      <c r="B7" s="252"/>
      <c r="C7" s="253"/>
      <c r="D7" s="285" t="s">
        <v>426</v>
      </c>
      <c r="E7" s="246"/>
      <c r="F7" s="246"/>
      <c r="G7" s="282" t="s">
        <v>423</v>
      </c>
      <c r="H7" s="246"/>
      <c r="I7" s="246"/>
      <c r="J7" s="256"/>
      <c r="K7" s="286" t="s">
        <v>458</v>
      </c>
      <c r="L7" s="267"/>
      <c r="M7" s="267"/>
      <c r="N7" s="267"/>
      <c r="O7" s="266"/>
      <c r="P7" s="263"/>
      <c r="Q7" s="243"/>
    </row>
    <row r="8" spans="1:54" ht="16.5" customHeight="1" x14ac:dyDescent="0.25">
      <c r="A8" s="235"/>
      <c r="B8" s="252"/>
      <c r="C8" s="253"/>
      <c r="D8" s="257">
        <v>2</v>
      </c>
      <c r="E8" s="246"/>
      <c r="F8" s="246"/>
      <c r="G8" s="246">
        <v>2</v>
      </c>
      <c r="H8" s="246"/>
      <c r="I8" s="246"/>
      <c r="J8" s="256"/>
      <c r="K8" s="734"/>
      <c r="L8" s="735"/>
      <c r="M8" s="735"/>
      <c r="N8" s="736"/>
      <c r="O8" s="266"/>
      <c r="P8" s="263"/>
      <c r="Q8" s="243"/>
    </row>
    <row r="9" spans="1:54" ht="7.5" customHeight="1" thickBot="1" x14ac:dyDescent="0.3">
      <c r="A9" s="235"/>
      <c r="B9" s="252"/>
      <c r="C9" s="258"/>
      <c r="D9" s="259"/>
      <c r="E9" s="260"/>
      <c r="F9" s="260"/>
      <c r="G9" s="260"/>
      <c r="H9" s="260"/>
      <c r="I9" s="260"/>
      <c r="J9" s="261"/>
      <c r="K9" s="268"/>
      <c r="L9" s="268"/>
      <c r="M9" s="268"/>
      <c r="N9" s="268"/>
      <c r="O9" s="269"/>
      <c r="P9" s="263"/>
      <c r="Q9" s="243"/>
    </row>
    <row r="10" spans="1:54" ht="8.25" customHeight="1" thickBot="1" x14ac:dyDescent="0.3">
      <c r="A10" s="235"/>
      <c r="B10" s="252"/>
      <c r="C10" s="252"/>
      <c r="D10" s="262"/>
      <c r="E10" s="246"/>
      <c r="F10" s="246"/>
      <c r="G10" s="246"/>
      <c r="H10" s="246"/>
      <c r="I10" s="246"/>
      <c r="J10" s="256"/>
      <c r="K10" s="263"/>
      <c r="L10" s="263"/>
      <c r="M10" s="263"/>
      <c r="N10" s="263"/>
      <c r="O10" s="263"/>
      <c r="P10" s="263"/>
      <c r="Q10" s="243"/>
    </row>
    <row r="11" spans="1:54" ht="6" customHeight="1" x14ac:dyDescent="0.25">
      <c r="A11" s="235"/>
      <c r="B11" s="252"/>
      <c r="C11" s="272"/>
      <c r="D11" s="273"/>
      <c r="E11" s="274"/>
      <c r="F11" s="274"/>
      <c r="G11" s="274"/>
      <c r="H11" s="274"/>
      <c r="I11" s="274"/>
      <c r="J11" s="275"/>
      <c r="K11" s="264"/>
      <c r="L11" s="264"/>
      <c r="M11" s="264"/>
      <c r="N11" s="264"/>
      <c r="O11" s="265"/>
      <c r="P11" s="263"/>
      <c r="Q11" s="243"/>
    </row>
    <row r="12" spans="1:54" ht="15.75" customHeight="1" x14ac:dyDescent="0.25">
      <c r="A12" s="235"/>
      <c r="B12" s="252"/>
      <c r="C12" s="253"/>
      <c r="D12" s="276" t="s">
        <v>427</v>
      </c>
      <c r="E12" s="246"/>
      <c r="F12" s="246"/>
      <c r="G12" s="246"/>
      <c r="H12" s="246"/>
      <c r="I12" s="246"/>
      <c r="J12" s="256"/>
      <c r="K12" s="263"/>
      <c r="L12" s="263"/>
      <c r="M12" s="263"/>
      <c r="N12" s="263"/>
      <c r="O12" s="266"/>
      <c r="P12" s="263"/>
      <c r="Q12" s="24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row>
    <row r="13" spans="1:54" ht="16.5" customHeight="1" x14ac:dyDescent="0.25">
      <c r="A13" s="235"/>
      <c r="B13" s="252"/>
      <c r="C13" s="253"/>
      <c r="D13" s="270" t="s">
        <v>436</v>
      </c>
      <c r="E13" s="741">
        <v>2</v>
      </c>
      <c r="F13" s="742"/>
      <c r="G13" s="743"/>
      <c r="H13" s="246"/>
      <c r="I13" s="271"/>
      <c r="J13" s="256"/>
      <c r="K13" s="263"/>
      <c r="L13" s="263"/>
      <c r="M13" s="263"/>
      <c r="N13" s="263"/>
      <c r="O13" s="266"/>
      <c r="P13" s="263"/>
      <c r="Q13" s="24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row>
    <row r="14" spans="1:54" ht="16.5" customHeight="1" x14ac:dyDescent="0.25">
      <c r="A14" s="235"/>
      <c r="B14" s="252"/>
      <c r="C14" s="253"/>
      <c r="D14" s="270" t="s">
        <v>438</v>
      </c>
      <c r="E14" s="723"/>
      <c r="F14" s="724"/>
      <c r="G14" s="725"/>
      <c r="H14" s="246"/>
      <c r="I14" s="271" t="s">
        <v>437</v>
      </c>
      <c r="J14" s="737"/>
      <c r="K14" s="727"/>
      <c r="L14" s="727"/>
      <c r="M14" s="727"/>
      <c r="N14" s="728"/>
      <c r="O14" s="266"/>
      <c r="P14" s="263"/>
      <c r="Q14" s="24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row>
    <row r="15" spans="1:54" ht="16.5" customHeight="1" x14ac:dyDescent="0.25">
      <c r="A15" s="235"/>
      <c r="B15" s="252"/>
      <c r="C15" s="253"/>
      <c r="D15" s="270" t="s">
        <v>429</v>
      </c>
      <c r="E15" s="723"/>
      <c r="F15" s="724"/>
      <c r="G15" s="725"/>
      <c r="H15" s="246"/>
      <c r="I15" s="271" t="s">
        <v>435</v>
      </c>
      <c r="J15" s="738">
        <v>2</v>
      </c>
      <c r="K15" s="739"/>
      <c r="L15" s="739"/>
      <c r="M15" s="739"/>
      <c r="N15" s="740"/>
      <c r="O15" s="266"/>
      <c r="P15" s="263"/>
      <c r="Q15" s="24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row>
    <row r="16" spans="1:54" ht="15.75" customHeight="1" x14ac:dyDescent="0.25">
      <c r="A16" s="235"/>
      <c r="B16" s="252"/>
      <c r="C16" s="253"/>
      <c r="D16" s="270" t="s">
        <v>430</v>
      </c>
      <c r="E16" s="723"/>
      <c r="F16" s="724"/>
      <c r="G16" s="725"/>
      <c r="H16" s="246"/>
      <c r="I16" s="271" t="s">
        <v>433</v>
      </c>
      <c r="J16" s="737"/>
      <c r="K16" s="727"/>
      <c r="L16" s="727"/>
      <c r="M16" s="727"/>
      <c r="N16" s="728"/>
      <c r="O16" s="266"/>
      <c r="P16" s="263"/>
      <c r="Q16" s="24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row>
    <row r="17" spans="1:54" ht="15.75" customHeight="1" x14ac:dyDescent="0.25">
      <c r="A17" s="235"/>
      <c r="B17" s="252"/>
      <c r="C17" s="253"/>
      <c r="D17" s="270" t="s">
        <v>431</v>
      </c>
      <c r="E17" s="723"/>
      <c r="F17" s="724"/>
      <c r="G17" s="725"/>
      <c r="H17" s="246"/>
      <c r="I17" s="271" t="s">
        <v>434</v>
      </c>
      <c r="J17" s="726"/>
      <c r="K17" s="727"/>
      <c r="L17" s="727"/>
      <c r="M17" s="727"/>
      <c r="N17" s="728"/>
      <c r="O17" s="266"/>
      <c r="P17" s="263"/>
      <c r="Q17" s="24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row>
    <row r="18" spans="1:54" ht="12" customHeight="1" x14ac:dyDescent="0.25">
      <c r="A18" s="235"/>
      <c r="B18" s="252"/>
      <c r="C18" s="253"/>
      <c r="D18" s="246"/>
      <c r="E18" s="246"/>
      <c r="F18" s="246"/>
      <c r="G18" s="246"/>
      <c r="H18" s="246"/>
      <c r="I18" s="246"/>
      <c r="J18" s="246"/>
      <c r="K18" s="246"/>
      <c r="L18" s="246"/>
      <c r="M18" s="246"/>
      <c r="N18" s="246"/>
      <c r="O18" s="266"/>
      <c r="P18" s="263"/>
      <c r="Q18" s="24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row>
    <row r="19" spans="1:54" ht="15.75" customHeight="1" x14ac:dyDescent="0.25">
      <c r="A19" s="235"/>
      <c r="B19" s="252"/>
      <c r="C19" s="253"/>
      <c r="D19" s="277"/>
      <c r="E19" s="246"/>
      <c r="F19" s="279"/>
      <c r="G19" s="246"/>
      <c r="H19" s="246"/>
      <c r="I19" s="279" t="s">
        <v>445</v>
      </c>
      <c r="J19" s="729"/>
      <c r="K19" s="730"/>
      <c r="L19" s="730"/>
      <c r="M19" s="730"/>
      <c r="N19" s="731"/>
      <c r="O19" s="266"/>
      <c r="P19" s="263"/>
      <c r="Q19" s="24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row>
    <row r="20" spans="1:54" ht="6.75" customHeight="1" thickBot="1" x14ac:dyDescent="0.3">
      <c r="A20" s="235"/>
      <c r="B20" s="252"/>
      <c r="C20" s="258"/>
      <c r="D20" s="278"/>
      <c r="E20" s="260"/>
      <c r="F20" s="260"/>
      <c r="G20" s="260"/>
      <c r="H20" s="260"/>
      <c r="I20" s="280"/>
      <c r="J20" s="261"/>
      <c r="K20" s="268"/>
      <c r="L20" s="268"/>
      <c r="M20" s="268"/>
      <c r="N20" s="268"/>
      <c r="O20" s="269"/>
      <c r="P20" s="263"/>
      <c r="Q20" s="24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row>
    <row r="21" spans="1:54" ht="8.25" customHeight="1" thickBot="1" x14ac:dyDescent="0.3">
      <c r="A21" s="235"/>
      <c r="B21" s="252"/>
      <c r="C21" s="252"/>
      <c r="D21" s="276"/>
      <c r="E21" s="246"/>
      <c r="F21" s="246"/>
      <c r="G21" s="246"/>
      <c r="H21" s="246"/>
      <c r="I21" s="246"/>
      <c r="J21" s="256"/>
      <c r="K21" s="263"/>
      <c r="L21" s="263"/>
      <c r="M21" s="263"/>
      <c r="N21" s="263"/>
      <c r="O21" s="263"/>
      <c r="P21" s="263"/>
      <c r="Q21" s="24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row>
    <row r="22" spans="1:54" ht="6" customHeight="1" x14ac:dyDescent="0.25">
      <c r="A22" s="235"/>
      <c r="B22" s="252"/>
      <c r="C22" s="272"/>
      <c r="D22" s="281"/>
      <c r="E22" s="274"/>
      <c r="F22" s="274"/>
      <c r="G22" s="274"/>
      <c r="H22" s="274"/>
      <c r="I22" s="274"/>
      <c r="J22" s="275"/>
      <c r="K22" s="264"/>
      <c r="L22" s="264"/>
      <c r="M22" s="264"/>
      <c r="N22" s="264"/>
      <c r="O22" s="265"/>
      <c r="P22" s="263"/>
      <c r="Q22" s="24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row>
    <row r="23" spans="1:54" ht="15.75" customHeight="1" x14ac:dyDescent="0.25">
      <c r="A23" s="235"/>
      <c r="B23" s="252"/>
      <c r="C23" s="253"/>
      <c r="D23" s="276" t="s">
        <v>444</v>
      </c>
      <c r="E23" s="246"/>
      <c r="F23" s="246"/>
      <c r="G23" s="246"/>
      <c r="H23" s="246"/>
      <c r="I23" s="246"/>
      <c r="J23" s="256"/>
      <c r="K23" s="263"/>
      <c r="L23" s="263"/>
      <c r="M23" s="263"/>
      <c r="N23" s="263"/>
      <c r="O23" s="266"/>
      <c r="P23" s="263"/>
      <c r="Q23" s="24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row>
    <row r="24" spans="1:54" ht="8.25" customHeight="1" x14ac:dyDescent="0.25">
      <c r="A24" s="235"/>
      <c r="B24" s="252"/>
      <c r="C24" s="253"/>
      <c r="D24" s="276"/>
      <c r="E24" s="246"/>
      <c r="F24" s="246"/>
      <c r="G24" s="246"/>
      <c r="H24" s="246"/>
      <c r="I24" s="246"/>
      <c r="J24" s="256"/>
      <c r="K24" s="263"/>
      <c r="L24" s="263"/>
      <c r="M24" s="263"/>
      <c r="N24" s="263"/>
      <c r="O24" s="266"/>
      <c r="P24" s="263"/>
      <c r="Q24" s="24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row>
    <row r="25" spans="1:54" ht="15.75" customHeight="1" x14ac:dyDescent="0.25">
      <c r="A25" s="235"/>
      <c r="B25" s="252"/>
      <c r="C25" s="253"/>
      <c r="D25" s="282" t="s">
        <v>446</v>
      </c>
      <c r="E25" s="246"/>
      <c r="F25" s="282" t="s">
        <v>457</v>
      </c>
      <c r="G25" s="246"/>
      <c r="H25" s="246"/>
      <c r="I25" s="246"/>
      <c r="J25" s="283" t="s">
        <v>447</v>
      </c>
      <c r="K25" s="263"/>
      <c r="L25" s="263"/>
      <c r="M25" s="263"/>
      <c r="N25" s="263"/>
      <c r="O25" s="266"/>
      <c r="P25" s="263"/>
      <c r="Q25" s="24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row>
    <row r="26" spans="1:54" ht="15.75" customHeight="1" x14ac:dyDescent="0.25">
      <c r="A26" s="235"/>
      <c r="B26" s="252"/>
      <c r="C26" s="253"/>
      <c r="D26" s="276">
        <v>2</v>
      </c>
      <c r="E26" s="246"/>
      <c r="F26" s="255" t="s">
        <v>448</v>
      </c>
      <c r="G26" s="246"/>
      <c r="H26" s="246"/>
      <c r="I26" s="246"/>
      <c r="J26" s="256">
        <v>2</v>
      </c>
      <c r="K26" s="263"/>
      <c r="L26" s="263"/>
      <c r="M26" s="263"/>
      <c r="N26" s="263"/>
      <c r="O26" s="266"/>
      <c r="P26" s="263"/>
      <c r="Q26" s="24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row>
    <row r="27" spans="1:54" ht="15.75" customHeight="1" x14ac:dyDescent="0.25">
      <c r="A27" s="235"/>
      <c r="B27" s="252"/>
      <c r="C27" s="253"/>
      <c r="D27" s="276"/>
      <c r="E27" s="246"/>
      <c r="F27" s="255" t="s">
        <v>449</v>
      </c>
      <c r="G27" s="246"/>
      <c r="H27" s="246"/>
      <c r="I27" s="246"/>
      <c r="J27" s="256"/>
      <c r="K27" s="263"/>
      <c r="L27" s="263"/>
      <c r="M27" s="263"/>
      <c r="N27" s="263"/>
      <c r="O27" s="266"/>
      <c r="P27" s="263"/>
      <c r="Q27" s="24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row>
    <row r="28" spans="1:54" ht="15.75" customHeight="1" x14ac:dyDescent="0.25">
      <c r="A28" s="235"/>
      <c r="B28" s="252"/>
      <c r="C28" s="253"/>
      <c r="D28" s="276"/>
      <c r="E28" s="246"/>
      <c r="F28" s="744" t="s">
        <v>450</v>
      </c>
      <c r="G28" s="744"/>
      <c r="H28" s="744"/>
      <c r="I28" s="744"/>
      <c r="J28" s="256"/>
      <c r="K28" s="263"/>
      <c r="L28" s="263"/>
      <c r="M28" s="263"/>
      <c r="N28" s="263"/>
      <c r="O28" s="266"/>
      <c r="P28" s="263"/>
      <c r="Q28" s="24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row>
    <row r="29" spans="1:54" ht="16.5" customHeight="1" x14ac:dyDescent="0.25">
      <c r="A29" s="235"/>
      <c r="B29" s="252"/>
      <c r="C29" s="253"/>
      <c r="D29" s="276"/>
      <c r="E29" s="246"/>
      <c r="F29" s="744"/>
      <c r="G29" s="744"/>
      <c r="H29" s="744"/>
      <c r="I29" s="744"/>
      <c r="J29" s="256"/>
      <c r="K29" s="263"/>
      <c r="L29" s="263"/>
      <c r="M29" s="263"/>
      <c r="N29" s="263"/>
      <c r="O29" s="266"/>
      <c r="P29" s="263"/>
      <c r="Q29" s="24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row>
    <row r="30" spans="1:54" ht="5.25" customHeight="1" thickBot="1" x14ac:dyDescent="0.3">
      <c r="A30" s="235"/>
      <c r="B30" s="252"/>
      <c r="C30" s="258"/>
      <c r="D30" s="284"/>
      <c r="E30" s="261"/>
      <c r="F30" s="261"/>
      <c r="G30" s="261"/>
      <c r="H30" s="261"/>
      <c r="I30" s="261"/>
      <c r="J30" s="261"/>
      <c r="K30" s="261"/>
      <c r="L30" s="261"/>
      <c r="M30" s="261"/>
      <c r="N30" s="261"/>
      <c r="O30" s="269"/>
      <c r="P30" s="263"/>
      <c r="Q30" s="24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row>
    <row r="31" spans="1:54" ht="8.25" customHeight="1" thickBot="1" x14ac:dyDescent="0.3">
      <c r="A31" s="235"/>
      <c r="B31" s="252"/>
      <c r="C31" s="252"/>
      <c r="D31" s="276"/>
      <c r="E31" s="246"/>
      <c r="F31" s="246"/>
      <c r="G31" s="246"/>
      <c r="H31" s="246"/>
      <c r="I31" s="246"/>
      <c r="J31" s="246"/>
      <c r="K31" s="246"/>
      <c r="L31" s="246"/>
      <c r="M31" s="246"/>
      <c r="N31" s="246"/>
      <c r="O31" s="263"/>
      <c r="P31" s="263"/>
      <c r="Q31" s="24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row>
    <row r="32" spans="1:54" ht="6" customHeight="1" x14ac:dyDescent="0.25">
      <c r="A32" s="235"/>
      <c r="B32" s="252"/>
      <c r="C32" s="272"/>
      <c r="D32" s="281"/>
      <c r="E32" s="274"/>
      <c r="F32" s="274"/>
      <c r="G32" s="274"/>
      <c r="H32" s="274"/>
      <c r="I32" s="274"/>
      <c r="J32" s="274"/>
      <c r="K32" s="274"/>
      <c r="L32" s="274"/>
      <c r="M32" s="274"/>
      <c r="N32" s="274"/>
      <c r="O32" s="265"/>
      <c r="P32" s="263"/>
      <c r="Q32" s="24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row>
    <row r="33" spans="1:54" ht="18" customHeight="1" x14ac:dyDescent="0.25">
      <c r="A33" s="235"/>
      <c r="B33" s="252"/>
      <c r="C33" s="253"/>
      <c r="D33" s="287" t="s">
        <v>459</v>
      </c>
      <c r="E33" s="246"/>
      <c r="F33" s="246"/>
      <c r="G33" s="246"/>
      <c r="H33" s="246"/>
      <c r="I33" s="246"/>
      <c r="J33" s="256"/>
      <c r="K33" s="263"/>
      <c r="L33" s="263"/>
      <c r="M33" s="263"/>
      <c r="N33" s="263"/>
      <c r="O33" s="266"/>
      <c r="P33" s="263"/>
      <c r="Q33" s="24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row>
    <row r="34" spans="1:54" ht="16.5" customHeight="1" x14ac:dyDescent="0.25">
      <c r="A34" s="235"/>
      <c r="B34" s="252"/>
      <c r="C34" s="253"/>
      <c r="D34" s="270" t="s">
        <v>436</v>
      </c>
      <c r="E34" s="745">
        <v>2</v>
      </c>
      <c r="F34" s="746"/>
      <c r="G34" s="747"/>
      <c r="H34" s="246"/>
      <c r="I34" s="246"/>
      <c r="J34" s="256"/>
      <c r="K34" s="263"/>
      <c r="L34" s="263"/>
      <c r="M34" s="263"/>
      <c r="N34" s="263"/>
      <c r="O34" s="266"/>
      <c r="P34" s="263"/>
      <c r="Q34" s="24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row>
    <row r="35" spans="1:54" ht="16.5" customHeight="1" x14ac:dyDescent="0.25">
      <c r="A35" s="235"/>
      <c r="B35" s="252"/>
      <c r="C35" s="253"/>
      <c r="D35" s="270" t="s">
        <v>438</v>
      </c>
      <c r="E35" s="723"/>
      <c r="F35" s="724"/>
      <c r="G35" s="725"/>
      <c r="H35" s="246"/>
      <c r="I35" s="271" t="s">
        <v>433</v>
      </c>
      <c r="J35" s="737"/>
      <c r="K35" s="727"/>
      <c r="L35" s="727"/>
      <c r="M35" s="727"/>
      <c r="N35" s="728"/>
      <c r="O35" s="266"/>
      <c r="P35" s="263"/>
      <c r="Q35" s="24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row>
    <row r="36" spans="1:54" ht="16.5" customHeight="1" x14ac:dyDescent="0.25">
      <c r="A36" s="235"/>
      <c r="B36" s="252"/>
      <c r="C36" s="253"/>
      <c r="D36" s="270" t="s">
        <v>430</v>
      </c>
      <c r="E36" s="723" t="s">
        <v>481</v>
      </c>
      <c r="F36" s="724"/>
      <c r="G36" s="725"/>
      <c r="H36" s="246"/>
      <c r="I36" s="271" t="s">
        <v>434</v>
      </c>
      <c r="J36" s="726"/>
      <c r="K36" s="727"/>
      <c r="L36" s="727"/>
      <c r="M36" s="727"/>
      <c r="N36" s="728"/>
      <c r="O36" s="266"/>
      <c r="P36" s="263"/>
      <c r="Q36" s="24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1:54" ht="16.5" customHeight="1" x14ac:dyDescent="0.25">
      <c r="A37" s="235"/>
      <c r="B37" s="252"/>
      <c r="C37" s="253"/>
      <c r="D37" s="270" t="s">
        <v>460</v>
      </c>
      <c r="E37" s="723"/>
      <c r="F37" s="724"/>
      <c r="G37" s="725"/>
      <c r="H37" s="246"/>
      <c r="I37" s="246"/>
      <c r="J37" s="256"/>
      <c r="K37" s="263"/>
      <c r="L37" s="263"/>
      <c r="M37" s="263"/>
      <c r="N37" s="263"/>
      <c r="O37" s="266"/>
      <c r="P37" s="263"/>
      <c r="Q37" s="24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1:54" ht="12" customHeight="1" x14ac:dyDescent="0.25">
      <c r="A38" s="235"/>
      <c r="B38" s="252"/>
      <c r="C38" s="253"/>
      <c r="D38" s="270"/>
      <c r="E38" s="270"/>
      <c r="F38" s="270"/>
      <c r="G38" s="270"/>
      <c r="H38" s="270"/>
      <c r="I38" s="270"/>
      <c r="J38" s="256"/>
      <c r="K38" s="263"/>
      <c r="L38" s="263"/>
      <c r="M38" s="263"/>
      <c r="N38" s="263"/>
      <c r="O38" s="266"/>
      <c r="P38" s="263"/>
      <c r="Q38" s="24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39" spans="1:54" ht="15.75" customHeight="1" x14ac:dyDescent="0.25">
      <c r="A39" s="235"/>
      <c r="B39" s="252"/>
      <c r="C39" s="253"/>
      <c r="D39" s="285" t="s">
        <v>461</v>
      </c>
      <c r="E39" s="270"/>
      <c r="F39" s="270"/>
      <c r="G39" s="270"/>
      <c r="H39" s="270"/>
      <c r="I39" s="270"/>
      <c r="J39" s="256"/>
      <c r="K39" s="263"/>
      <c r="L39" s="263"/>
      <c r="M39" s="263"/>
      <c r="N39" s="263"/>
      <c r="O39" s="266"/>
      <c r="P39" s="263"/>
      <c r="Q39" s="24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1:54" ht="15.75" customHeight="1" x14ac:dyDescent="0.25">
      <c r="A40" s="235"/>
      <c r="B40" s="252"/>
      <c r="C40" s="253"/>
      <c r="D40" s="748" t="s">
        <v>482</v>
      </c>
      <c r="E40" s="749"/>
      <c r="F40" s="749"/>
      <c r="G40" s="749"/>
      <c r="H40" s="749"/>
      <c r="I40" s="749"/>
      <c r="J40" s="749"/>
      <c r="K40" s="749"/>
      <c r="L40" s="749"/>
      <c r="M40" s="749"/>
      <c r="N40" s="750"/>
      <c r="O40" s="266"/>
      <c r="P40" s="263"/>
      <c r="Q40" s="24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1:54" ht="15.75" customHeight="1" x14ac:dyDescent="0.25">
      <c r="A41" s="235"/>
      <c r="B41" s="252"/>
      <c r="C41" s="253"/>
      <c r="D41" s="751"/>
      <c r="E41" s="752"/>
      <c r="F41" s="752"/>
      <c r="G41" s="752"/>
      <c r="H41" s="752"/>
      <c r="I41" s="752"/>
      <c r="J41" s="752"/>
      <c r="K41" s="752"/>
      <c r="L41" s="752"/>
      <c r="M41" s="752"/>
      <c r="N41" s="753"/>
      <c r="O41" s="266"/>
      <c r="P41" s="263"/>
      <c r="Q41" s="24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row>
    <row r="42" spans="1:54" ht="15.75" customHeight="1" x14ac:dyDescent="0.25">
      <c r="A42" s="235"/>
      <c r="B42" s="252"/>
      <c r="C42" s="253"/>
      <c r="D42" s="751"/>
      <c r="E42" s="752"/>
      <c r="F42" s="752"/>
      <c r="G42" s="752"/>
      <c r="H42" s="752"/>
      <c r="I42" s="752"/>
      <c r="J42" s="752"/>
      <c r="K42" s="752"/>
      <c r="L42" s="752"/>
      <c r="M42" s="752"/>
      <c r="N42" s="753"/>
      <c r="O42" s="266"/>
      <c r="P42" s="263"/>
      <c r="Q42" s="24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row>
    <row r="43" spans="1:54" ht="16.5" customHeight="1" x14ac:dyDescent="0.25">
      <c r="A43" s="235"/>
      <c r="B43" s="252"/>
      <c r="C43" s="253"/>
      <c r="D43" s="754"/>
      <c r="E43" s="755"/>
      <c r="F43" s="755"/>
      <c r="G43" s="755"/>
      <c r="H43" s="755"/>
      <c r="I43" s="755"/>
      <c r="J43" s="755"/>
      <c r="K43" s="755"/>
      <c r="L43" s="755"/>
      <c r="M43" s="755"/>
      <c r="N43" s="756"/>
      <c r="O43" s="266"/>
      <c r="P43" s="263"/>
      <c r="Q43" s="24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row>
    <row r="44" spans="1:54" ht="16.5" thickBot="1" x14ac:dyDescent="0.3">
      <c r="A44" s="235"/>
      <c r="B44" s="252"/>
      <c r="C44" s="258"/>
      <c r="D44" s="260"/>
      <c r="E44" s="260"/>
      <c r="F44" s="260"/>
      <c r="G44" s="260"/>
      <c r="H44" s="260"/>
      <c r="I44" s="260"/>
      <c r="J44" s="260"/>
      <c r="K44" s="260"/>
      <c r="L44" s="260"/>
      <c r="M44" s="288"/>
      <c r="N44" s="260"/>
      <c r="O44" s="289"/>
      <c r="P44" s="263"/>
      <c r="Q44" s="243"/>
      <c r="Y44" s="198"/>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1:54" ht="8.25" customHeight="1" thickBot="1" x14ac:dyDescent="0.3">
      <c r="A45" s="235"/>
      <c r="B45" s="252"/>
      <c r="C45" s="252"/>
      <c r="D45" s="246"/>
      <c r="E45" s="246"/>
      <c r="F45" s="246"/>
      <c r="G45" s="246"/>
      <c r="H45" s="246"/>
      <c r="I45" s="246"/>
      <c r="J45" s="246"/>
      <c r="K45" s="246"/>
      <c r="L45" s="246"/>
      <c r="M45" s="290"/>
      <c r="N45" s="246"/>
      <c r="O45" s="246"/>
      <c r="P45" s="263"/>
      <c r="Q45" s="24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row>
    <row r="46" spans="1:54" ht="6" customHeight="1" x14ac:dyDescent="0.25">
      <c r="A46" s="235"/>
      <c r="B46" s="252"/>
      <c r="C46" s="272"/>
      <c r="D46" s="274"/>
      <c r="E46" s="274"/>
      <c r="F46" s="274"/>
      <c r="G46" s="274"/>
      <c r="H46" s="274"/>
      <c r="I46" s="274"/>
      <c r="J46" s="274"/>
      <c r="K46" s="274"/>
      <c r="L46" s="274"/>
      <c r="M46" s="291"/>
      <c r="N46" s="274"/>
      <c r="O46" s="292"/>
      <c r="P46" s="263"/>
      <c r="Q46" s="24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row>
    <row r="47" spans="1:54" x14ac:dyDescent="0.25">
      <c r="A47" s="235"/>
      <c r="B47" s="252"/>
      <c r="C47" s="253"/>
      <c r="D47" s="276" t="s">
        <v>462</v>
      </c>
      <c r="E47" s="246"/>
      <c r="F47" s="246"/>
      <c r="G47" s="246"/>
      <c r="H47" s="246"/>
      <c r="I47" s="246"/>
      <c r="J47" s="246"/>
      <c r="K47" s="246"/>
      <c r="L47" s="246"/>
      <c r="M47" s="290"/>
      <c r="N47" s="290"/>
      <c r="O47" s="293"/>
      <c r="P47" s="263"/>
      <c r="Q47" s="243"/>
      <c r="U47" s="188"/>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row>
    <row r="48" spans="1:54" ht="1.5" customHeight="1" x14ac:dyDescent="0.25">
      <c r="A48" s="235"/>
      <c r="B48" s="252"/>
      <c r="C48" s="253"/>
      <c r="D48" s="276"/>
      <c r="E48" s="246"/>
      <c r="F48" s="246"/>
      <c r="G48" s="246"/>
      <c r="H48" s="246"/>
      <c r="I48" s="246"/>
      <c r="J48" s="246"/>
      <c r="K48" s="246"/>
      <c r="L48" s="246"/>
      <c r="M48" s="290"/>
      <c r="N48" s="290"/>
      <c r="O48" s="293"/>
      <c r="P48" s="263"/>
      <c r="Q48" s="243"/>
      <c r="U48" s="188"/>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row>
    <row r="49" spans="1:54" x14ac:dyDescent="0.25">
      <c r="A49" s="235"/>
      <c r="B49" s="252"/>
      <c r="C49" s="253"/>
      <c r="D49" s="285" t="s">
        <v>463</v>
      </c>
      <c r="E49" s="246"/>
      <c r="F49" s="246"/>
      <c r="G49" s="246"/>
      <c r="H49" s="246"/>
      <c r="I49" s="246"/>
      <c r="J49" s="246"/>
      <c r="K49" s="246"/>
      <c r="L49" s="246"/>
      <c r="M49" s="290"/>
      <c r="N49" s="290"/>
      <c r="O49" s="293"/>
      <c r="P49" s="263"/>
      <c r="Q49" s="243"/>
      <c r="U49" s="188"/>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1:54" x14ac:dyDescent="0.25">
      <c r="A50" s="235"/>
      <c r="B50" s="252"/>
      <c r="C50" s="253"/>
      <c r="D50" s="294" t="s">
        <v>466</v>
      </c>
      <c r="E50" s="246"/>
      <c r="F50" s="757"/>
      <c r="G50" s="758"/>
      <c r="H50" s="758"/>
      <c r="I50" s="758"/>
      <c r="J50" s="758"/>
      <c r="K50" s="758"/>
      <c r="L50" s="758"/>
      <c r="M50" s="758"/>
      <c r="N50" s="759"/>
      <c r="O50" s="293"/>
      <c r="P50" s="263"/>
      <c r="Q50" s="243"/>
      <c r="U50" s="188"/>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row>
    <row r="51" spans="1:54" x14ac:dyDescent="0.25">
      <c r="A51" s="235"/>
      <c r="B51" s="252"/>
      <c r="C51" s="253"/>
      <c r="D51" s="294" t="s">
        <v>464</v>
      </c>
      <c r="E51" s="246"/>
      <c r="F51" s="757"/>
      <c r="G51" s="758"/>
      <c r="H51" s="758"/>
      <c r="I51" s="758"/>
      <c r="J51" s="758"/>
      <c r="K51" s="758"/>
      <c r="L51" s="758"/>
      <c r="M51" s="758"/>
      <c r="N51" s="759"/>
      <c r="O51" s="293"/>
      <c r="P51" s="263"/>
      <c r="Q51" s="243"/>
      <c r="U51" s="188"/>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row>
    <row r="52" spans="1:54" x14ac:dyDescent="0.25">
      <c r="A52" s="235"/>
      <c r="B52" s="252"/>
      <c r="C52" s="253"/>
      <c r="D52" s="294" t="s">
        <v>465</v>
      </c>
      <c r="E52" s="246"/>
      <c r="F52" s="757"/>
      <c r="G52" s="758"/>
      <c r="H52" s="758"/>
      <c r="I52" s="758"/>
      <c r="J52" s="758"/>
      <c r="K52" s="758"/>
      <c r="L52" s="758"/>
      <c r="M52" s="758"/>
      <c r="N52" s="759"/>
      <c r="O52" s="293"/>
      <c r="P52" s="263"/>
      <c r="Q52" s="243"/>
      <c r="U52" s="188"/>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row>
    <row r="53" spans="1:54" x14ac:dyDescent="0.25">
      <c r="A53" s="235"/>
      <c r="B53" s="252"/>
      <c r="C53" s="253"/>
      <c r="D53" s="294" t="s">
        <v>467</v>
      </c>
      <c r="E53" s="246"/>
      <c r="F53" s="757"/>
      <c r="G53" s="758"/>
      <c r="H53" s="758"/>
      <c r="I53" s="758"/>
      <c r="J53" s="758"/>
      <c r="K53" s="758"/>
      <c r="L53" s="758"/>
      <c r="M53" s="758"/>
      <c r="N53" s="759"/>
      <c r="O53" s="293"/>
      <c r="P53" s="263"/>
      <c r="Q53" s="243"/>
      <c r="U53" s="188"/>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row>
    <row r="54" spans="1:54" x14ac:dyDescent="0.25">
      <c r="A54" s="235"/>
      <c r="B54" s="252"/>
      <c r="C54" s="253"/>
      <c r="D54" s="294" t="s">
        <v>468</v>
      </c>
      <c r="E54" s="246"/>
      <c r="F54" s="757"/>
      <c r="G54" s="758"/>
      <c r="H54" s="758"/>
      <c r="I54" s="758"/>
      <c r="J54" s="758"/>
      <c r="K54" s="758"/>
      <c r="L54" s="758"/>
      <c r="M54" s="758"/>
      <c r="N54" s="759"/>
      <c r="O54" s="293"/>
      <c r="P54" s="263"/>
      <c r="Q54" s="243"/>
      <c r="U54" s="188"/>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row>
    <row r="55" spans="1:54" x14ac:dyDescent="0.25">
      <c r="A55" s="235"/>
      <c r="B55" s="252"/>
      <c r="C55" s="253"/>
      <c r="D55" s="294" t="s">
        <v>469</v>
      </c>
      <c r="E55" s="246"/>
      <c r="F55" s="757"/>
      <c r="G55" s="758"/>
      <c r="H55" s="758"/>
      <c r="I55" s="758"/>
      <c r="J55" s="758"/>
      <c r="K55" s="758"/>
      <c r="L55" s="758"/>
      <c r="M55" s="758"/>
      <c r="N55" s="759"/>
      <c r="O55" s="293"/>
      <c r="P55" s="263"/>
      <c r="Q55" s="243"/>
      <c r="U55" s="188"/>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row>
    <row r="56" spans="1:54" x14ac:dyDescent="0.25">
      <c r="A56" s="235"/>
      <c r="B56" s="252"/>
      <c r="C56" s="253"/>
      <c r="D56" s="294" t="s">
        <v>470</v>
      </c>
      <c r="E56" s="246"/>
      <c r="F56" s="757"/>
      <c r="G56" s="758"/>
      <c r="H56" s="758"/>
      <c r="I56" s="758"/>
      <c r="J56" s="759"/>
      <c r="K56" s="279" t="s">
        <v>471</v>
      </c>
      <c r="L56" s="760"/>
      <c r="M56" s="761"/>
      <c r="N56" s="762"/>
      <c r="O56" s="293"/>
      <c r="P56" s="263"/>
      <c r="Q56" s="243"/>
      <c r="U56" s="188"/>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row>
    <row r="57" spans="1:54" ht="16.5" customHeight="1" x14ac:dyDescent="0.25">
      <c r="A57" s="235"/>
      <c r="B57" s="252"/>
      <c r="C57" s="253"/>
      <c r="D57" s="246"/>
      <c r="E57" s="246"/>
      <c r="F57" s="246"/>
      <c r="G57" s="246"/>
      <c r="H57" s="246"/>
      <c r="I57" s="246"/>
      <c r="J57" s="246"/>
      <c r="K57" s="246"/>
      <c r="L57" s="246"/>
      <c r="M57" s="290"/>
      <c r="N57" s="290"/>
      <c r="O57" s="293"/>
      <c r="P57" s="263"/>
      <c r="Q57" s="24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row>
    <row r="58" spans="1:54" ht="16.5" customHeight="1" x14ac:dyDescent="0.25">
      <c r="A58" s="235"/>
      <c r="B58" s="252"/>
      <c r="C58" s="253"/>
      <c r="D58" s="285" t="s">
        <v>472</v>
      </c>
      <c r="E58" s="246"/>
      <c r="F58" s="757"/>
      <c r="G58" s="758"/>
      <c r="H58" s="758"/>
      <c r="I58" s="758"/>
      <c r="J58" s="758"/>
      <c r="K58" s="758"/>
      <c r="L58" s="758"/>
      <c r="M58" s="758"/>
      <c r="N58" s="759"/>
      <c r="O58" s="293"/>
      <c r="P58" s="263"/>
      <c r="Q58" s="24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1:54" ht="16.5" customHeight="1" x14ac:dyDescent="0.25">
      <c r="A59" s="235"/>
      <c r="B59" s="252"/>
      <c r="C59" s="253"/>
      <c r="D59" s="294" t="s">
        <v>473</v>
      </c>
      <c r="E59" s="246"/>
      <c r="F59" s="757"/>
      <c r="G59" s="758"/>
      <c r="H59" s="758"/>
      <c r="I59" s="758"/>
      <c r="J59" s="758"/>
      <c r="K59" s="758"/>
      <c r="L59" s="758"/>
      <c r="M59" s="758"/>
      <c r="N59" s="759"/>
      <c r="O59" s="293"/>
      <c r="P59" s="263"/>
      <c r="Q59" s="24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1:54" ht="16.5" customHeight="1" x14ac:dyDescent="0.25">
      <c r="A60" s="235"/>
      <c r="B60" s="252"/>
      <c r="C60" s="253"/>
      <c r="D60" s="294" t="s">
        <v>429</v>
      </c>
      <c r="E60" s="246"/>
      <c r="F60" s="757"/>
      <c r="G60" s="758"/>
      <c r="H60" s="758"/>
      <c r="I60" s="758"/>
      <c r="J60" s="758"/>
      <c r="K60" s="758"/>
      <c r="L60" s="758"/>
      <c r="M60" s="758"/>
      <c r="N60" s="759"/>
      <c r="O60" s="293"/>
      <c r="P60" s="263"/>
      <c r="Q60" s="24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1:54" ht="16.5" customHeight="1" x14ac:dyDescent="0.25">
      <c r="A61" s="235"/>
      <c r="B61" s="252"/>
      <c r="C61" s="253"/>
      <c r="D61" s="294" t="s">
        <v>474</v>
      </c>
      <c r="E61" s="246"/>
      <c r="F61" s="757"/>
      <c r="G61" s="758"/>
      <c r="H61" s="758"/>
      <c r="I61" s="758"/>
      <c r="J61" s="758"/>
      <c r="K61" s="758"/>
      <c r="L61" s="758"/>
      <c r="M61" s="758"/>
      <c r="N61" s="759"/>
      <c r="O61" s="293"/>
      <c r="P61" s="263"/>
      <c r="Q61" s="24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1:54" ht="16.5" customHeight="1" x14ac:dyDescent="0.25">
      <c r="A62" s="235"/>
      <c r="B62" s="252"/>
      <c r="C62" s="253"/>
      <c r="D62" s="294" t="s">
        <v>475</v>
      </c>
      <c r="E62" s="246"/>
      <c r="F62" s="757"/>
      <c r="G62" s="758"/>
      <c r="H62" s="758"/>
      <c r="I62" s="758"/>
      <c r="J62" s="758"/>
      <c r="K62" s="758"/>
      <c r="L62" s="758"/>
      <c r="M62" s="758"/>
      <c r="N62" s="759"/>
      <c r="O62" s="293"/>
      <c r="P62" s="263"/>
      <c r="Q62" s="24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1:54" ht="16.5" customHeight="1" x14ac:dyDescent="0.25">
      <c r="A63" s="235"/>
      <c r="B63" s="252"/>
      <c r="C63" s="253"/>
      <c r="D63" s="294" t="s">
        <v>476</v>
      </c>
      <c r="E63" s="246"/>
      <c r="F63" s="757"/>
      <c r="G63" s="758"/>
      <c r="H63" s="758"/>
      <c r="I63" s="758"/>
      <c r="J63" s="759"/>
      <c r="K63" s="279" t="s">
        <v>471</v>
      </c>
      <c r="L63" s="760"/>
      <c r="M63" s="761"/>
      <c r="N63" s="762"/>
      <c r="O63" s="293"/>
      <c r="P63" s="263"/>
      <c r="Q63" s="24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1:54" ht="9" customHeight="1" thickBot="1" x14ac:dyDescent="0.3">
      <c r="A64" s="235"/>
      <c r="B64" s="252"/>
      <c r="C64" s="258"/>
      <c r="D64" s="284"/>
      <c r="E64" s="260"/>
      <c r="F64" s="260"/>
      <c r="G64" s="260"/>
      <c r="H64" s="260"/>
      <c r="I64" s="260"/>
      <c r="J64" s="260"/>
      <c r="K64" s="260"/>
      <c r="L64" s="260"/>
      <c r="M64" s="288"/>
      <c r="N64" s="288"/>
      <c r="O64" s="295"/>
      <c r="P64" s="263"/>
      <c r="Q64" s="24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1:54" ht="8.25" customHeight="1" thickBot="1" x14ac:dyDescent="0.3">
      <c r="A65" s="235"/>
      <c r="B65" s="252"/>
      <c r="C65" s="252"/>
      <c r="D65" s="246"/>
      <c r="E65" s="246"/>
      <c r="F65" s="246"/>
      <c r="G65" s="246"/>
      <c r="H65" s="246"/>
      <c r="I65" s="246"/>
      <c r="J65" s="246"/>
      <c r="K65" s="246"/>
      <c r="L65" s="246"/>
      <c r="M65" s="290"/>
      <c r="N65" s="290"/>
      <c r="O65" s="290"/>
      <c r="P65" s="263"/>
      <c r="Q65" s="24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1:54" ht="6" customHeight="1" x14ac:dyDescent="0.25">
      <c r="A66" s="235"/>
      <c r="B66" s="252"/>
      <c r="C66" s="272"/>
      <c r="D66" s="274"/>
      <c r="E66" s="274"/>
      <c r="F66" s="274"/>
      <c r="G66" s="274"/>
      <c r="H66" s="274"/>
      <c r="I66" s="274"/>
      <c r="J66" s="274"/>
      <c r="K66" s="274"/>
      <c r="L66" s="274"/>
      <c r="M66" s="291"/>
      <c r="N66" s="291"/>
      <c r="O66" s="296"/>
      <c r="P66" s="263"/>
      <c r="Q66" s="24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1:54" x14ac:dyDescent="0.25">
      <c r="A67" s="235"/>
      <c r="B67" s="252"/>
      <c r="C67" s="253"/>
      <c r="D67" s="276" t="s">
        <v>477</v>
      </c>
      <c r="E67" s="246"/>
      <c r="F67" s="246"/>
      <c r="G67" s="246"/>
      <c r="H67" s="246"/>
      <c r="I67" s="246"/>
      <c r="J67" s="246"/>
      <c r="K67" s="246"/>
      <c r="L67" s="246"/>
      <c r="M67" s="290"/>
      <c r="N67" s="290"/>
      <c r="O67" s="293"/>
      <c r="P67" s="263"/>
      <c r="Q67" s="243"/>
      <c r="U67" s="188"/>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1:54" x14ac:dyDescent="0.25">
      <c r="A68" s="235"/>
      <c r="B68" s="252"/>
      <c r="C68" s="253"/>
      <c r="D68" s="297" t="s">
        <v>480</v>
      </c>
      <c r="E68" s="246"/>
      <c r="F68" s="246"/>
      <c r="G68" s="246"/>
      <c r="H68" s="246"/>
      <c r="I68" s="246"/>
      <c r="J68" s="246"/>
      <c r="K68" s="246"/>
      <c r="L68" s="246"/>
      <c r="M68" s="290"/>
      <c r="N68" s="290"/>
      <c r="O68" s="293"/>
      <c r="P68" s="263"/>
      <c r="Q68" s="243"/>
      <c r="U68" s="188"/>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1:54" x14ac:dyDescent="0.25">
      <c r="A69" s="235"/>
      <c r="B69" s="252"/>
      <c r="C69" s="253"/>
      <c r="D69" s="298" t="s">
        <v>478</v>
      </c>
      <c r="E69" s="246"/>
      <c r="F69" s="246"/>
      <c r="G69" s="246"/>
      <c r="H69" s="246"/>
      <c r="I69" s="246"/>
      <c r="J69" s="246"/>
      <c r="K69" s="246"/>
      <c r="L69" s="246"/>
      <c r="M69" s="290"/>
      <c r="N69" s="290"/>
      <c r="O69" s="293"/>
      <c r="P69" s="263"/>
      <c r="Q69" s="243"/>
      <c r="U69" s="188"/>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1:54" x14ac:dyDescent="0.25">
      <c r="A70" s="235"/>
      <c r="B70" s="252"/>
      <c r="C70" s="253"/>
      <c r="D70" s="297" t="s">
        <v>479</v>
      </c>
      <c r="E70" s="246"/>
      <c r="F70" s="246"/>
      <c r="G70" s="246"/>
      <c r="H70" s="246"/>
      <c r="I70" s="246"/>
      <c r="J70" s="246"/>
      <c r="K70" s="246"/>
      <c r="L70" s="246"/>
      <c r="M70" s="290"/>
      <c r="N70" s="290"/>
      <c r="O70" s="293"/>
      <c r="P70" s="263"/>
      <c r="Q70" s="243"/>
      <c r="U70" s="188"/>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1:54" ht="7.5" customHeight="1" thickBot="1" x14ac:dyDescent="0.3">
      <c r="A71" s="235"/>
      <c r="B71" s="252"/>
      <c r="C71" s="258"/>
      <c r="D71" s="260"/>
      <c r="E71" s="260"/>
      <c r="F71" s="260"/>
      <c r="G71" s="260"/>
      <c r="H71" s="260"/>
      <c r="I71" s="260"/>
      <c r="J71" s="260"/>
      <c r="K71" s="260"/>
      <c r="L71" s="260"/>
      <c r="M71" s="260"/>
      <c r="N71" s="260"/>
      <c r="O71" s="295"/>
      <c r="P71" s="263"/>
      <c r="Q71" s="24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1:54" ht="15.75" customHeight="1" x14ac:dyDescent="0.25">
      <c r="A72" s="235"/>
      <c r="B72" s="252"/>
      <c r="C72" s="252"/>
      <c r="D72" s="246"/>
      <c r="E72" s="246"/>
      <c r="F72" s="246"/>
      <c r="G72" s="246"/>
      <c r="H72" s="246"/>
      <c r="I72" s="246"/>
      <c r="J72" s="246"/>
      <c r="K72" s="246"/>
      <c r="L72" s="246"/>
      <c r="M72" s="290"/>
      <c r="N72" s="290"/>
      <c r="O72" s="290"/>
      <c r="P72" s="263"/>
      <c r="Q72" s="243"/>
    </row>
    <row r="73" spans="1:54" x14ac:dyDescent="0.25">
      <c r="A73" s="236"/>
      <c r="B73" s="245"/>
      <c r="C73" s="245"/>
      <c r="D73" s="245"/>
      <c r="E73" s="245"/>
      <c r="F73" s="245"/>
      <c r="G73" s="245"/>
      <c r="H73" s="245"/>
      <c r="I73" s="245"/>
      <c r="J73" s="245"/>
      <c r="K73" s="245"/>
      <c r="L73" s="245"/>
      <c r="M73" s="245"/>
      <c r="N73" s="245"/>
      <c r="O73" s="245"/>
      <c r="P73" s="245"/>
      <c r="Q73" s="244"/>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x14ac:dyDescent="0.25">
      <c r="A74" s="156"/>
      <c r="B74" s="42"/>
      <c r="C74" s="42"/>
      <c r="D74" s="3"/>
      <c r="E74" s="40"/>
      <c r="F74" s="41"/>
      <c r="G74" s="41"/>
      <c r="H74" s="41"/>
      <c r="I74" s="41"/>
      <c r="J74" s="8"/>
      <c r="K74" s="3"/>
      <c r="L74" s="3"/>
      <c r="M74" s="3"/>
      <c r="N74" s="7"/>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x14ac:dyDescent="0.25">
      <c r="A75" s="156"/>
      <c r="B75" s="42"/>
      <c r="C75" s="42"/>
      <c r="D75" s="3"/>
      <c r="E75" s="40"/>
      <c r="F75" s="41"/>
      <c r="G75" s="41"/>
      <c r="H75" s="41"/>
      <c r="I75" s="41"/>
      <c r="J75" s="8"/>
      <c r="K75" s="3"/>
      <c r="L75" s="3"/>
      <c r="M75" s="3"/>
      <c r="N75" s="7"/>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x14ac:dyDescent="0.25">
      <c r="A76" s="156"/>
      <c r="B76" s="42"/>
      <c r="C76" s="42"/>
      <c r="D76" s="3"/>
      <c r="E76" s="40"/>
      <c r="F76" s="41"/>
      <c r="G76" s="41"/>
      <c r="H76" s="41"/>
      <c r="I76" s="41"/>
      <c r="J76" s="8"/>
      <c r="K76" s="3"/>
      <c r="L76" s="3"/>
      <c r="M76" s="3"/>
      <c r="N76" s="7"/>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x14ac:dyDescent="0.25">
      <c r="A77" s="156"/>
      <c r="B77" s="42"/>
      <c r="C77" s="42"/>
      <c r="D77" s="3"/>
      <c r="E77" s="40"/>
      <c r="F77" s="41"/>
      <c r="G77" s="41"/>
      <c r="H77" s="41"/>
      <c r="I77" s="41"/>
      <c r="J77" s="8"/>
      <c r="K77" s="3"/>
      <c r="L77" s="3"/>
      <c r="M77" s="3"/>
      <c r="N77" s="7"/>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x14ac:dyDescent="0.25">
      <c r="A78" s="156"/>
      <c r="B78" s="42"/>
      <c r="C78" s="42"/>
      <c r="D78" s="3"/>
      <c r="E78" s="40"/>
      <c r="F78" s="41"/>
      <c r="G78" s="41"/>
      <c r="H78" s="41"/>
      <c r="I78" s="41"/>
      <c r="J78" s="8"/>
      <c r="K78" s="3"/>
      <c r="L78" s="3"/>
      <c r="M78" s="3"/>
      <c r="N78" s="7"/>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x14ac:dyDescent="0.25">
      <c r="A79" s="156"/>
      <c r="B79" s="42"/>
      <c r="C79" s="42"/>
      <c r="D79" s="3"/>
      <c r="E79" s="40"/>
      <c r="F79" s="41"/>
      <c r="G79" s="41"/>
      <c r="H79" s="41"/>
      <c r="I79" s="41"/>
      <c r="J79" s="8"/>
      <c r="K79" s="3"/>
      <c r="L79" s="3"/>
      <c r="M79" s="3"/>
      <c r="N79" s="7"/>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x14ac:dyDescent="0.25">
      <c r="A80" s="156"/>
      <c r="B80" s="42"/>
      <c r="C80" s="42"/>
      <c r="D80" s="3"/>
      <c r="E80" s="40"/>
      <c r="F80" s="41"/>
      <c r="G80" s="41"/>
      <c r="H80" s="41"/>
      <c r="I80" s="41"/>
      <c r="J80" s="8"/>
      <c r="K80" s="3"/>
      <c r="L80" s="3"/>
      <c r="M80" s="3"/>
      <c r="N80" s="7"/>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x14ac:dyDescent="0.25">
      <c r="A81" s="156"/>
      <c r="B81" s="42"/>
      <c r="C81" s="42"/>
      <c r="D81" s="3"/>
      <c r="E81" s="40"/>
      <c r="F81" s="41"/>
      <c r="G81" s="41"/>
      <c r="H81" s="41"/>
      <c r="I81" s="41"/>
      <c r="J81" s="8"/>
      <c r="K81" s="3"/>
      <c r="L81" s="3"/>
      <c r="M81" s="3"/>
      <c r="N81" s="7"/>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x14ac:dyDescent="0.25">
      <c r="A82" s="156"/>
      <c r="B82" s="42"/>
      <c r="C82" s="42"/>
      <c r="D82" s="3"/>
      <c r="E82" s="40"/>
      <c r="F82" s="41"/>
      <c r="G82" s="41"/>
      <c r="H82" s="41"/>
      <c r="I82" s="41"/>
      <c r="J82" s="8"/>
      <c r="K82" s="3"/>
      <c r="L82" s="3"/>
      <c r="M82" s="3"/>
      <c r="N82" s="7"/>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x14ac:dyDescent="0.25">
      <c r="A83" s="156"/>
      <c r="B83" s="42"/>
      <c r="C83" s="42"/>
      <c r="D83" s="3"/>
      <c r="E83" s="40"/>
      <c r="F83" s="41"/>
      <c r="G83" s="41"/>
      <c r="H83" s="41"/>
      <c r="I83" s="41"/>
      <c r="J83" s="8"/>
      <c r="K83" s="3"/>
      <c r="L83" s="3"/>
      <c r="M83" s="3"/>
      <c r="N83" s="7"/>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x14ac:dyDescent="0.25">
      <c r="A84" s="156"/>
      <c r="B84" s="42"/>
      <c r="C84" s="42"/>
      <c r="D84" s="3"/>
      <c r="E84" s="40"/>
      <c r="F84" s="41"/>
      <c r="G84" s="41"/>
      <c r="H84" s="41"/>
      <c r="I84" s="41"/>
      <c r="J84" s="8"/>
      <c r="K84" s="3"/>
      <c r="L84" s="3"/>
      <c r="M84" s="3"/>
      <c r="N84" s="7"/>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x14ac:dyDescent="0.25">
      <c r="A85" s="156"/>
      <c r="B85" s="42"/>
      <c r="C85" s="42"/>
      <c r="D85" s="3"/>
      <c r="E85" s="40"/>
      <c r="F85" s="41"/>
      <c r="G85" s="41"/>
      <c r="H85" s="41"/>
      <c r="I85" s="41"/>
      <c r="J85" s="8"/>
      <c r="K85" s="3"/>
      <c r="L85" s="3"/>
      <c r="M85" s="3"/>
      <c r="N85" s="7"/>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x14ac:dyDescent="0.25">
      <c r="A86" s="156"/>
      <c r="B86" s="42"/>
      <c r="C86" s="42"/>
      <c r="D86" s="3"/>
      <c r="E86" s="40"/>
      <c r="F86" s="41"/>
      <c r="G86" s="41"/>
      <c r="H86" s="41"/>
      <c r="I86" s="41"/>
      <c r="J86" s="8"/>
      <c r="K86" s="3"/>
      <c r="L86" s="3"/>
      <c r="M86" s="3"/>
      <c r="N86" s="7"/>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x14ac:dyDescent="0.25">
      <c r="A87" s="156"/>
      <c r="B87" s="42"/>
      <c r="C87" s="42"/>
      <c r="D87" s="3"/>
      <c r="E87" s="40"/>
      <c r="F87" s="41"/>
      <c r="G87" s="41"/>
      <c r="H87" s="41"/>
      <c r="I87" s="41"/>
      <c r="J87" s="8"/>
      <c r="K87" s="3"/>
      <c r="L87" s="3"/>
      <c r="M87" s="3"/>
      <c r="N87" s="7"/>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x14ac:dyDescent="0.25">
      <c r="A88" s="156"/>
      <c r="B88" s="42"/>
      <c r="C88" s="42"/>
      <c r="D88" s="3"/>
      <c r="E88" s="40"/>
      <c r="F88" s="41"/>
      <c r="G88" s="41"/>
      <c r="H88" s="41"/>
      <c r="I88" s="41"/>
      <c r="J88" s="8"/>
      <c r="K88" s="3"/>
      <c r="L88" s="3"/>
      <c r="M88" s="3"/>
      <c r="N88" s="7"/>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x14ac:dyDescent="0.25">
      <c r="A89" s="156"/>
      <c r="B89" s="42"/>
      <c r="C89" s="42"/>
      <c r="D89" s="3"/>
      <c r="E89" s="40"/>
      <c r="F89" s="41"/>
      <c r="G89" s="41"/>
      <c r="H89" s="41"/>
      <c r="I89" s="41"/>
      <c r="J89" s="8"/>
      <c r="K89" s="3"/>
      <c r="L89" s="3"/>
      <c r="M89" s="3"/>
      <c r="N89" s="7"/>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x14ac:dyDescent="0.25">
      <c r="A90" s="156"/>
      <c r="B90" s="42"/>
      <c r="C90" s="42"/>
      <c r="D90" s="3"/>
      <c r="E90" s="40"/>
      <c r="F90" s="41"/>
      <c r="G90" s="41"/>
      <c r="H90" s="41"/>
      <c r="I90" s="41"/>
      <c r="J90" s="8"/>
      <c r="K90" s="3"/>
      <c r="L90" s="3"/>
      <c r="M90" s="3"/>
      <c r="N90" s="7"/>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x14ac:dyDescent="0.25">
      <c r="A91" s="156"/>
      <c r="B91" s="42"/>
      <c r="C91" s="42"/>
      <c r="D91" s="3"/>
      <c r="E91" s="40"/>
      <c r="F91" s="41"/>
      <c r="G91" s="41"/>
      <c r="H91" s="41"/>
      <c r="I91" s="41"/>
      <c r="J91" s="8"/>
      <c r="K91" s="3"/>
      <c r="L91" s="3"/>
      <c r="M91" s="3"/>
      <c r="N91" s="7"/>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x14ac:dyDescent="0.25">
      <c r="A92" s="156"/>
      <c r="B92" s="42"/>
      <c r="C92" s="42"/>
      <c r="D92" s="3"/>
      <c r="E92" s="40"/>
      <c r="F92" s="41"/>
      <c r="G92" s="41"/>
      <c r="H92" s="41"/>
      <c r="I92" s="41"/>
      <c r="J92" s="8"/>
      <c r="K92" s="3"/>
      <c r="L92" s="3"/>
      <c r="M92" s="3"/>
      <c r="N92" s="7"/>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x14ac:dyDescent="0.25">
      <c r="A93" s="156"/>
      <c r="B93" s="42"/>
      <c r="C93" s="42"/>
      <c r="D93" s="3"/>
      <c r="E93" s="40"/>
      <c r="F93" s="41"/>
      <c r="G93" s="41"/>
      <c r="H93" s="41"/>
      <c r="I93" s="41"/>
      <c r="J93" s="8"/>
      <c r="K93" s="3"/>
      <c r="L93" s="3"/>
      <c r="M93" s="3"/>
      <c r="N93" s="7"/>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x14ac:dyDescent="0.25">
      <c r="A94" s="156"/>
      <c r="B94" s="42"/>
      <c r="C94" s="42"/>
      <c r="D94" s="3"/>
      <c r="E94" s="40"/>
      <c r="F94" s="41"/>
      <c r="G94" s="41"/>
      <c r="H94" s="41"/>
      <c r="I94" s="41"/>
      <c r="J94" s="8"/>
      <c r="K94" s="3"/>
      <c r="L94" s="3"/>
      <c r="M94" s="3"/>
      <c r="N94" s="7"/>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x14ac:dyDescent="0.25">
      <c r="A95" s="156"/>
      <c r="B95" s="42"/>
      <c r="C95" s="42"/>
      <c r="D95" s="3"/>
      <c r="E95" s="40"/>
      <c r="F95" s="41"/>
      <c r="G95" s="41"/>
      <c r="H95" s="41"/>
      <c r="I95" s="41"/>
      <c r="J95" s="8"/>
      <c r="K95" s="3"/>
      <c r="L95" s="3"/>
      <c r="M95" s="3"/>
      <c r="N95" s="7"/>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x14ac:dyDescent="0.25">
      <c r="A96" s="156"/>
      <c r="B96" s="42"/>
      <c r="C96" s="42"/>
      <c r="D96" s="3"/>
      <c r="E96" s="40"/>
      <c r="F96" s="41"/>
      <c r="G96" s="41"/>
      <c r="H96" s="41"/>
      <c r="I96" s="41"/>
      <c r="J96" s="8"/>
      <c r="K96" s="3"/>
      <c r="L96" s="3"/>
      <c r="M96" s="3"/>
      <c r="N96" s="7"/>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x14ac:dyDescent="0.25">
      <c r="A97" s="156"/>
      <c r="B97" s="42"/>
      <c r="C97" s="42"/>
      <c r="D97" s="3"/>
      <c r="E97" s="40"/>
      <c r="F97" s="41"/>
      <c r="G97" s="41"/>
      <c r="H97" s="41"/>
      <c r="I97" s="41"/>
      <c r="J97" s="8"/>
      <c r="K97" s="3"/>
      <c r="L97" s="3"/>
      <c r="M97" s="3"/>
      <c r="N97" s="7"/>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x14ac:dyDescent="0.25">
      <c r="A98" s="156"/>
      <c r="B98" s="42"/>
      <c r="C98" s="42"/>
      <c r="D98" s="3"/>
      <c r="E98" s="40"/>
      <c r="F98" s="41"/>
      <c r="G98" s="41"/>
      <c r="H98" s="41"/>
      <c r="I98" s="41"/>
      <c r="J98" s="8"/>
      <c r="K98" s="3"/>
      <c r="L98" s="3"/>
      <c r="M98" s="3"/>
      <c r="N98" s="7"/>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x14ac:dyDescent="0.25">
      <c r="A99" s="156"/>
      <c r="B99" s="42"/>
      <c r="C99" s="42"/>
      <c r="D99" s="3"/>
      <c r="E99" s="40"/>
      <c r="F99" s="41"/>
      <c r="G99" s="41"/>
      <c r="H99" s="41"/>
      <c r="I99" s="41"/>
      <c r="J99" s="8"/>
      <c r="K99" s="3"/>
      <c r="L99" s="3"/>
      <c r="M99" s="3"/>
      <c r="N99" s="7"/>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x14ac:dyDescent="0.25">
      <c r="A100" s="156"/>
      <c r="B100" s="42"/>
      <c r="C100" s="42"/>
      <c r="D100" s="3"/>
      <c r="E100" s="40"/>
      <c r="F100" s="41"/>
      <c r="G100" s="41"/>
      <c r="H100" s="41"/>
      <c r="I100" s="41"/>
      <c r="J100" s="8"/>
      <c r="K100" s="3"/>
      <c r="L100" s="3"/>
      <c r="M100" s="3"/>
      <c r="N100" s="7"/>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x14ac:dyDescent="0.25">
      <c r="A101" s="156"/>
      <c r="B101" s="42"/>
      <c r="C101" s="42"/>
      <c r="D101" s="3"/>
      <c r="E101" s="40"/>
      <c r="F101" s="41"/>
      <c r="G101" s="41"/>
      <c r="H101" s="41"/>
      <c r="I101" s="41"/>
      <c r="J101" s="8"/>
      <c r="K101" s="3"/>
      <c r="L101" s="3"/>
      <c r="M101" s="3"/>
      <c r="N101" s="7"/>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x14ac:dyDescent="0.25">
      <c r="A102" s="156"/>
      <c r="B102" s="42"/>
      <c r="C102" s="42"/>
      <c r="D102" s="3"/>
      <c r="E102" s="40"/>
      <c r="F102" s="41"/>
      <c r="G102" s="41"/>
      <c r="H102" s="41"/>
      <c r="I102" s="41"/>
      <c r="J102" s="8"/>
      <c r="K102" s="3"/>
      <c r="L102" s="3"/>
      <c r="M102" s="3"/>
      <c r="N102" s="7"/>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x14ac:dyDescent="0.25">
      <c r="A103" s="156"/>
      <c r="B103" s="42"/>
      <c r="C103" s="42"/>
      <c r="D103" s="3"/>
      <c r="E103" s="40"/>
      <c r="F103" s="41"/>
      <c r="G103" s="41"/>
      <c r="H103" s="41"/>
      <c r="I103" s="41"/>
      <c r="J103" s="8"/>
      <c r="K103" s="3"/>
      <c r="L103" s="3"/>
      <c r="M103" s="3"/>
      <c r="N103" s="7"/>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x14ac:dyDescent="0.25">
      <c r="A104" s="156"/>
      <c r="B104" s="42"/>
      <c r="C104" s="42"/>
      <c r="D104" s="3"/>
      <c r="E104" s="40"/>
      <c r="F104" s="41"/>
      <c r="G104" s="41"/>
      <c r="H104" s="41"/>
      <c r="I104" s="41"/>
      <c r="J104" s="8"/>
      <c r="K104" s="3"/>
      <c r="L104" s="3"/>
      <c r="M104" s="3"/>
      <c r="N104" s="7"/>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x14ac:dyDescent="0.25">
      <c r="A105" s="156"/>
      <c r="B105" s="42"/>
      <c r="C105" s="42"/>
      <c r="D105" s="3"/>
      <c r="E105" s="40"/>
      <c r="F105" s="41"/>
      <c r="G105" s="41"/>
      <c r="H105" s="41"/>
      <c r="I105" s="41"/>
      <c r="J105" s="8"/>
      <c r="K105" s="3"/>
      <c r="L105" s="3"/>
      <c r="M105" s="3"/>
      <c r="N105" s="7"/>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x14ac:dyDescent="0.25">
      <c r="A106" s="156"/>
      <c r="B106" s="42"/>
      <c r="C106" s="42"/>
      <c r="D106" s="3"/>
      <c r="E106" s="40"/>
      <c r="F106" s="41"/>
      <c r="G106" s="41"/>
      <c r="H106" s="41"/>
      <c r="I106" s="41"/>
      <c r="J106" s="8"/>
      <c r="K106" s="3"/>
      <c r="L106" s="3"/>
      <c r="M106" s="3"/>
      <c r="N106" s="7"/>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x14ac:dyDescent="0.25">
      <c r="A107" s="156"/>
      <c r="B107" s="42"/>
      <c r="C107" s="42"/>
      <c r="D107" s="3"/>
      <c r="E107" s="40"/>
      <c r="F107" s="41"/>
      <c r="G107" s="41"/>
      <c r="H107" s="41"/>
      <c r="I107" s="41"/>
      <c r="J107" s="8"/>
      <c r="K107" s="3"/>
      <c r="L107" s="3"/>
      <c r="M107" s="3"/>
      <c r="N107" s="7"/>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x14ac:dyDescent="0.25">
      <c r="A108" s="156"/>
      <c r="B108" s="42"/>
      <c r="C108" s="42"/>
      <c r="D108" s="3"/>
      <c r="E108" s="40"/>
      <c r="F108" s="41"/>
      <c r="G108" s="41"/>
      <c r="H108" s="41"/>
      <c r="I108" s="41"/>
      <c r="J108" s="8"/>
      <c r="K108" s="3"/>
      <c r="L108" s="3"/>
      <c r="M108" s="3"/>
      <c r="N108" s="7"/>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x14ac:dyDescent="0.25">
      <c r="A109" s="156"/>
      <c r="B109" s="42"/>
      <c r="C109" s="42"/>
      <c r="D109" s="3"/>
      <c r="E109" s="40"/>
      <c r="F109" s="41"/>
      <c r="G109" s="41"/>
      <c r="H109" s="41"/>
      <c r="I109" s="41"/>
      <c r="J109" s="8"/>
      <c r="K109" s="3"/>
      <c r="L109" s="3"/>
      <c r="M109" s="3"/>
      <c r="N109" s="7"/>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x14ac:dyDescent="0.25">
      <c r="A110" s="156"/>
      <c r="B110" s="42"/>
      <c r="C110" s="42"/>
      <c r="D110" s="3"/>
      <c r="E110" s="40"/>
      <c r="F110" s="41"/>
      <c r="G110" s="41"/>
      <c r="H110" s="41"/>
      <c r="I110" s="41"/>
      <c r="J110" s="8"/>
      <c r="K110" s="3"/>
      <c r="L110" s="3"/>
      <c r="M110" s="3"/>
      <c r="N110" s="7"/>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x14ac:dyDescent="0.25">
      <c r="A111" s="156"/>
      <c r="B111" s="42"/>
      <c r="C111" s="42"/>
      <c r="D111" s="3"/>
      <c r="E111" s="40"/>
      <c r="F111" s="41"/>
      <c r="G111" s="41"/>
      <c r="H111" s="41"/>
      <c r="I111" s="41"/>
      <c r="J111" s="8"/>
      <c r="K111" s="3"/>
      <c r="L111" s="3"/>
      <c r="M111" s="3"/>
      <c r="N111" s="7"/>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x14ac:dyDescent="0.25">
      <c r="A112" s="156"/>
      <c r="B112" s="42"/>
      <c r="C112" s="42"/>
      <c r="D112" s="3"/>
      <c r="E112" s="40"/>
      <c r="F112" s="41"/>
      <c r="G112" s="41"/>
      <c r="H112" s="41"/>
      <c r="I112" s="41"/>
      <c r="J112" s="8"/>
      <c r="K112" s="3"/>
      <c r="L112" s="3"/>
      <c r="M112" s="3"/>
      <c r="N112" s="7"/>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x14ac:dyDescent="0.25">
      <c r="A113" s="156"/>
      <c r="B113" s="42"/>
      <c r="C113" s="42"/>
      <c r="D113" s="3"/>
      <c r="E113" s="40"/>
      <c r="F113" s="41"/>
      <c r="G113" s="41"/>
      <c r="H113" s="41"/>
      <c r="I113" s="41"/>
      <c r="J113" s="8"/>
      <c r="K113" s="3"/>
      <c r="L113" s="3"/>
      <c r="M113" s="3"/>
      <c r="N113" s="7"/>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x14ac:dyDescent="0.25">
      <c r="A114" s="156"/>
      <c r="B114" s="42"/>
      <c r="C114" s="42"/>
      <c r="D114" s="3"/>
      <c r="E114" s="40"/>
      <c r="F114" s="41"/>
      <c r="G114" s="41"/>
      <c r="H114" s="41"/>
      <c r="I114" s="41"/>
      <c r="J114" s="8"/>
      <c r="K114" s="3"/>
      <c r="L114" s="3"/>
      <c r="M114" s="3"/>
      <c r="N114" s="7"/>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x14ac:dyDescent="0.25">
      <c r="A115" s="156"/>
      <c r="B115" s="42"/>
      <c r="C115" s="42"/>
      <c r="D115" s="3"/>
      <c r="E115" s="40"/>
      <c r="F115" s="41"/>
      <c r="G115" s="41"/>
      <c r="H115" s="41"/>
      <c r="I115" s="41"/>
      <c r="J115" s="8"/>
      <c r="K115" s="3"/>
      <c r="L115" s="3"/>
      <c r="M115" s="3"/>
      <c r="N115" s="7"/>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x14ac:dyDescent="0.25">
      <c r="A116" s="156"/>
      <c r="B116" s="42"/>
      <c r="C116" s="42"/>
      <c r="D116" s="3"/>
      <c r="E116" s="40"/>
      <c r="F116" s="41"/>
      <c r="G116" s="41"/>
      <c r="H116" s="41"/>
      <c r="I116" s="41"/>
      <c r="J116" s="8"/>
      <c r="K116" s="3"/>
      <c r="L116" s="3"/>
      <c r="M116" s="3"/>
      <c r="N116" s="7"/>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x14ac:dyDescent="0.25">
      <c r="A117" s="156"/>
      <c r="B117" s="42"/>
      <c r="C117" s="42"/>
      <c r="D117" s="3"/>
      <c r="E117" s="40"/>
      <c r="F117" s="41"/>
      <c r="G117" s="41"/>
      <c r="H117" s="41"/>
      <c r="I117" s="41"/>
      <c r="J117" s="8"/>
      <c r="K117" s="3"/>
      <c r="L117" s="3"/>
      <c r="M117" s="3"/>
      <c r="N117" s="7"/>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x14ac:dyDescent="0.25">
      <c r="A118" s="156"/>
      <c r="B118" s="42"/>
      <c r="C118" s="42"/>
      <c r="D118" s="3"/>
      <c r="E118" s="40"/>
      <c r="F118" s="41"/>
      <c r="G118" s="41"/>
      <c r="H118" s="41"/>
      <c r="I118" s="41"/>
      <c r="J118" s="8"/>
      <c r="K118" s="3"/>
      <c r="L118" s="3"/>
      <c r="M118" s="3"/>
      <c r="N118" s="7"/>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x14ac:dyDescent="0.25">
      <c r="A119" s="156"/>
      <c r="B119" s="42"/>
      <c r="C119" s="42"/>
      <c r="D119" s="3"/>
      <c r="E119" s="40"/>
      <c r="F119" s="41"/>
      <c r="G119" s="41"/>
      <c r="H119" s="41"/>
      <c r="I119" s="41"/>
      <c r="J119" s="8"/>
      <c r="K119" s="3"/>
      <c r="L119" s="3"/>
      <c r="M119" s="3"/>
      <c r="N119" s="7"/>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x14ac:dyDescent="0.25">
      <c r="A120" s="156"/>
      <c r="B120" s="42"/>
      <c r="C120" s="42"/>
      <c r="D120" s="3"/>
      <c r="E120" s="40"/>
      <c r="F120" s="41"/>
      <c r="G120" s="41"/>
      <c r="H120" s="41"/>
      <c r="I120" s="41"/>
      <c r="J120" s="8"/>
      <c r="K120" s="3"/>
      <c r="L120" s="3"/>
      <c r="M120" s="3"/>
      <c r="N120" s="7"/>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x14ac:dyDescent="0.25">
      <c r="A121" s="156"/>
      <c r="B121" s="42"/>
      <c r="C121" s="42"/>
      <c r="D121" s="3"/>
      <c r="E121" s="40"/>
      <c r="F121" s="41"/>
      <c r="G121" s="41"/>
      <c r="H121" s="41"/>
      <c r="I121" s="41"/>
      <c r="J121" s="8"/>
      <c r="K121" s="3"/>
      <c r="L121" s="3"/>
      <c r="M121" s="3"/>
      <c r="N121" s="7"/>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x14ac:dyDescent="0.25">
      <c r="A122" s="156"/>
      <c r="B122" s="42"/>
      <c r="C122" s="42"/>
      <c r="D122" s="3"/>
      <c r="E122" s="40"/>
      <c r="F122" s="41"/>
      <c r="G122" s="41"/>
      <c r="H122" s="41"/>
      <c r="I122" s="41"/>
      <c r="J122" s="8"/>
      <c r="K122" s="3"/>
      <c r="L122" s="3"/>
      <c r="M122" s="3"/>
      <c r="N122" s="7"/>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x14ac:dyDescent="0.25">
      <c r="A123" s="156"/>
      <c r="B123" s="42"/>
      <c r="C123" s="42"/>
      <c r="D123" s="3"/>
      <c r="E123" s="40"/>
      <c r="F123" s="41"/>
      <c r="G123" s="41"/>
      <c r="H123" s="41"/>
      <c r="I123" s="41"/>
      <c r="J123" s="8"/>
      <c r="K123" s="3"/>
      <c r="L123" s="3"/>
      <c r="M123" s="3"/>
      <c r="N123" s="7"/>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x14ac:dyDescent="0.25">
      <c r="A124" s="156"/>
      <c r="B124" s="42"/>
      <c r="C124" s="42"/>
      <c r="D124" s="3"/>
      <c r="E124" s="40"/>
      <c r="F124" s="41"/>
      <c r="G124" s="41"/>
      <c r="H124" s="41"/>
      <c r="I124" s="41"/>
      <c r="J124" s="8"/>
      <c r="K124" s="3"/>
      <c r="L124" s="3"/>
      <c r="M124" s="3"/>
      <c r="N124" s="7"/>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x14ac:dyDescent="0.25">
      <c r="A125" s="156"/>
      <c r="B125" s="42"/>
      <c r="C125" s="42"/>
      <c r="D125" s="3"/>
      <c r="E125" s="40"/>
      <c r="F125" s="41"/>
      <c r="G125" s="41"/>
      <c r="H125" s="41"/>
      <c r="I125" s="41"/>
      <c r="J125" s="8"/>
      <c r="K125" s="3"/>
      <c r="L125" s="3"/>
      <c r="M125" s="3"/>
      <c r="N125" s="7"/>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x14ac:dyDescent="0.25">
      <c r="A126" s="156"/>
      <c r="B126" s="42"/>
      <c r="C126" s="42"/>
      <c r="D126" s="3"/>
      <c r="E126" s="40"/>
      <c r="F126" s="41"/>
      <c r="G126" s="41"/>
      <c r="H126" s="41"/>
      <c r="I126" s="41"/>
      <c r="J126" s="8"/>
      <c r="K126" s="3"/>
      <c r="L126" s="3"/>
      <c r="M126" s="3"/>
      <c r="N126" s="7"/>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x14ac:dyDescent="0.25">
      <c r="A127" s="156"/>
      <c r="B127" s="42"/>
      <c r="C127" s="42"/>
      <c r="D127" s="3"/>
      <c r="E127" s="40"/>
      <c r="F127" s="41"/>
      <c r="G127" s="41"/>
      <c r="H127" s="41"/>
      <c r="I127" s="41"/>
      <c r="J127" s="8"/>
      <c r="K127" s="3"/>
      <c r="L127" s="3"/>
      <c r="M127" s="3"/>
      <c r="N127" s="7"/>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x14ac:dyDescent="0.25">
      <c r="A128" s="156"/>
      <c r="B128" s="42"/>
      <c r="C128" s="42"/>
      <c r="D128" s="3"/>
      <c r="E128" s="40"/>
      <c r="F128" s="41"/>
      <c r="G128" s="41"/>
      <c r="H128" s="41"/>
      <c r="I128" s="41"/>
      <c r="J128" s="8"/>
      <c r="K128" s="3"/>
      <c r="L128" s="3"/>
      <c r="M128" s="3"/>
      <c r="N128" s="7"/>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x14ac:dyDescent="0.25">
      <c r="A129" s="156"/>
      <c r="B129" s="42"/>
      <c r="C129" s="42"/>
      <c r="D129" s="3"/>
      <c r="E129" s="40"/>
      <c r="F129" s="41"/>
      <c r="G129" s="41"/>
      <c r="H129" s="41"/>
      <c r="I129" s="41"/>
      <c r="J129" s="8"/>
      <c r="K129" s="3"/>
      <c r="L129" s="3"/>
      <c r="M129" s="3"/>
      <c r="N129" s="7"/>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x14ac:dyDescent="0.25">
      <c r="A130" s="156"/>
      <c r="B130" s="42"/>
      <c r="C130" s="42"/>
      <c r="D130" s="3"/>
      <c r="E130" s="40"/>
      <c r="F130" s="41"/>
      <c r="G130" s="41"/>
      <c r="H130" s="41"/>
      <c r="I130" s="41"/>
      <c r="J130" s="8"/>
      <c r="K130" s="3"/>
      <c r="L130" s="3"/>
      <c r="M130" s="3"/>
      <c r="N130" s="7"/>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x14ac:dyDescent="0.25">
      <c r="A131" s="156"/>
      <c r="B131" s="42"/>
      <c r="C131" s="42"/>
      <c r="D131" s="3"/>
      <c r="E131" s="40"/>
      <c r="F131" s="41"/>
      <c r="G131" s="41"/>
      <c r="H131" s="41"/>
      <c r="I131" s="41"/>
      <c r="J131" s="8"/>
      <c r="K131" s="3"/>
      <c r="L131" s="3"/>
      <c r="M131" s="3"/>
      <c r="N131" s="7"/>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x14ac:dyDescent="0.25">
      <c r="A132" s="156"/>
      <c r="B132" s="42"/>
      <c r="C132" s="42"/>
      <c r="D132" s="3"/>
      <c r="E132" s="40"/>
      <c r="F132" s="41"/>
      <c r="G132" s="41"/>
      <c r="H132" s="41"/>
      <c r="I132" s="41"/>
      <c r="J132" s="8"/>
      <c r="K132" s="3"/>
      <c r="L132" s="3"/>
      <c r="M132" s="3"/>
      <c r="N132" s="7"/>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x14ac:dyDescent="0.25">
      <c r="A133" s="156"/>
      <c r="B133" s="42"/>
      <c r="C133" s="42"/>
      <c r="D133" s="3"/>
      <c r="E133" s="40"/>
      <c r="F133" s="41"/>
      <c r="G133" s="41"/>
      <c r="H133" s="41"/>
      <c r="I133" s="41"/>
      <c r="J133" s="8"/>
      <c r="K133" s="3"/>
      <c r="L133" s="3"/>
      <c r="M133" s="3"/>
      <c r="N133" s="7"/>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x14ac:dyDescent="0.25">
      <c r="A134" s="156"/>
      <c r="B134" s="42"/>
      <c r="C134" s="42"/>
      <c r="D134" s="3"/>
      <c r="E134" s="40"/>
      <c r="F134" s="41"/>
      <c r="G134" s="41"/>
      <c r="H134" s="41"/>
      <c r="I134" s="41"/>
      <c r="J134" s="8"/>
      <c r="K134" s="3"/>
      <c r="L134" s="3"/>
      <c r="M134" s="3"/>
      <c r="N134" s="7"/>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x14ac:dyDescent="0.25">
      <c r="A135" s="156"/>
      <c r="B135" s="42"/>
      <c r="C135" s="42"/>
      <c r="D135" s="3"/>
      <c r="E135" s="40"/>
      <c r="F135" s="41"/>
      <c r="G135" s="41"/>
      <c r="H135" s="41"/>
      <c r="I135" s="41"/>
      <c r="J135" s="8"/>
      <c r="K135" s="3"/>
      <c r="L135" s="3"/>
      <c r="M135" s="3"/>
      <c r="N135" s="7"/>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x14ac:dyDescent="0.25">
      <c r="A136" s="156"/>
      <c r="B136" s="42"/>
      <c r="C136" s="42"/>
      <c r="D136" s="3"/>
      <c r="E136" s="40"/>
      <c r="F136" s="41"/>
      <c r="G136" s="41"/>
      <c r="H136" s="41"/>
      <c r="I136" s="41"/>
      <c r="J136" s="8"/>
      <c r="K136" s="3"/>
      <c r="L136" s="3"/>
      <c r="M136" s="3"/>
      <c r="N136" s="7"/>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x14ac:dyDescent="0.25">
      <c r="A137" s="156"/>
      <c r="B137" s="42"/>
      <c r="C137" s="42"/>
      <c r="D137" s="3"/>
      <c r="E137" s="40"/>
      <c r="F137" s="41"/>
      <c r="G137" s="41"/>
      <c r="H137" s="41"/>
      <c r="I137" s="41"/>
      <c r="J137" s="8"/>
      <c r="K137" s="3"/>
      <c r="L137" s="3"/>
      <c r="M137" s="3"/>
      <c r="N137" s="7"/>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x14ac:dyDescent="0.25">
      <c r="A138" s="156"/>
      <c r="B138" s="42"/>
      <c r="C138" s="42"/>
      <c r="D138" s="3"/>
      <c r="E138" s="40"/>
      <c r="F138" s="41"/>
      <c r="G138" s="41"/>
      <c r="H138" s="41"/>
      <c r="I138" s="41"/>
      <c r="J138" s="8"/>
      <c r="K138" s="3"/>
      <c r="L138" s="3"/>
      <c r="M138" s="3"/>
      <c r="N138" s="7"/>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x14ac:dyDescent="0.25">
      <c r="A139" s="156"/>
      <c r="B139" s="42"/>
      <c r="C139" s="42"/>
      <c r="D139" s="3"/>
      <c r="E139" s="40"/>
      <c r="F139" s="41"/>
      <c r="G139" s="41"/>
      <c r="H139" s="41"/>
      <c r="I139" s="41"/>
      <c r="J139" s="8"/>
      <c r="K139" s="3"/>
      <c r="L139" s="3"/>
      <c r="M139" s="3"/>
      <c r="N139" s="7"/>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x14ac:dyDescent="0.25">
      <c r="A140" s="156"/>
      <c r="B140" s="42"/>
      <c r="C140" s="42"/>
      <c r="D140" s="3"/>
      <c r="E140" s="40"/>
      <c r="F140" s="41"/>
      <c r="G140" s="41"/>
      <c r="H140" s="41"/>
      <c r="I140" s="41"/>
      <c r="J140" s="8"/>
      <c r="K140" s="3"/>
      <c r="L140" s="3"/>
      <c r="M140" s="3"/>
      <c r="N140" s="7"/>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x14ac:dyDescent="0.25">
      <c r="A141" s="156"/>
      <c r="B141" s="42"/>
      <c r="C141" s="42"/>
      <c r="D141" s="3"/>
      <c r="E141" s="40"/>
      <c r="F141" s="41"/>
      <c r="G141" s="41"/>
      <c r="H141" s="41"/>
      <c r="I141" s="41"/>
      <c r="J141" s="8"/>
      <c r="K141" s="3"/>
      <c r="L141" s="3"/>
      <c r="M141" s="3"/>
      <c r="N141" s="7"/>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x14ac:dyDescent="0.25">
      <c r="A142" s="156"/>
      <c r="B142" s="42"/>
      <c r="C142" s="42"/>
      <c r="D142" s="3"/>
      <c r="E142" s="40"/>
      <c r="F142" s="41"/>
      <c r="G142" s="41"/>
      <c r="H142" s="41"/>
      <c r="I142" s="41"/>
      <c r="J142" s="8"/>
      <c r="K142" s="3"/>
      <c r="L142" s="3"/>
      <c r="M142" s="3"/>
      <c r="N142" s="7"/>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x14ac:dyDescent="0.25">
      <c r="A143" s="156"/>
      <c r="B143" s="42"/>
      <c r="C143" s="42"/>
      <c r="D143" s="3"/>
      <c r="E143" s="40"/>
      <c r="F143" s="41"/>
      <c r="G143" s="41"/>
      <c r="H143" s="41"/>
      <c r="I143" s="41"/>
      <c r="J143" s="8"/>
      <c r="K143" s="3"/>
      <c r="L143" s="3"/>
      <c r="M143" s="3"/>
      <c r="N143" s="7"/>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x14ac:dyDescent="0.25">
      <c r="A144" s="156"/>
      <c r="B144" s="42"/>
      <c r="C144" s="42"/>
      <c r="D144" s="3"/>
      <c r="E144" s="40"/>
      <c r="F144" s="41"/>
      <c r="G144" s="41"/>
      <c r="H144" s="41"/>
      <c r="I144" s="41"/>
      <c r="J144" s="8"/>
      <c r="K144" s="3"/>
      <c r="L144" s="3"/>
      <c r="M144" s="3"/>
      <c r="N144" s="7"/>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x14ac:dyDescent="0.25">
      <c r="A145" s="156"/>
      <c r="B145" s="42"/>
      <c r="C145" s="42"/>
      <c r="D145" s="3"/>
      <c r="E145" s="40"/>
      <c r="F145" s="41"/>
      <c r="G145" s="41"/>
      <c r="H145" s="41"/>
      <c r="I145" s="41"/>
      <c r="J145" s="8"/>
      <c r="K145" s="3"/>
      <c r="L145" s="3"/>
      <c r="M145" s="3"/>
      <c r="N145" s="7"/>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x14ac:dyDescent="0.25">
      <c r="A146" s="156"/>
      <c r="B146" s="42"/>
      <c r="C146" s="42"/>
      <c r="D146" s="3"/>
      <c r="E146" s="40"/>
      <c r="F146" s="41"/>
      <c r="G146" s="41"/>
      <c r="H146" s="41"/>
      <c r="I146" s="41"/>
      <c r="J146" s="8"/>
      <c r="K146" s="3"/>
      <c r="L146" s="3"/>
      <c r="M146" s="3"/>
      <c r="N146" s="7"/>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x14ac:dyDescent="0.25">
      <c r="A147" s="156"/>
      <c r="B147" s="42"/>
      <c r="C147" s="42"/>
      <c r="D147" s="3"/>
      <c r="E147" s="40"/>
      <c r="F147" s="41"/>
      <c r="G147" s="41"/>
      <c r="H147" s="41"/>
      <c r="I147" s="41"/>
      <c r="J147" s="8"/>
      <c r="K147" s="3"/>
      <c r="L147" s="3"/>
      <c r="M147" s="3"/>
      <c r="N147" s="7"/>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x14ac:dyDescent="0.25">
      <c r="A148" s="156"/>
      <c r="B148" s="42"/>
      <c r="C148" s="42"/>
      <c r="D148" s="3"/>
      <c r="E148" s="40"/>
      <c r="F148" s="41"/>
      <c r="G148" s="41"/>
      <c r="H148" s="41"/>
      <c r="I148" s="41"/>
      <c r="J148" s="8"/>
      <c r="K148" s="3"/>
      <c r="L148" s="3"/>
      <c r="M148" s="3"/>
      <c r="N148" s="7"/>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x14ac:dyDescent="0.25">
      <c r="A149" s="156"/>
      <c r="B149" s="42"/>
      <c r="C149" s="42"/>
      <c r="D149" s="3"/>
      <c r="E149" s="40"/>
      <c r="F149" s="41"/>
      <c r="G149" s="41"/>
      <c r="H149" s="41"/>
      <c r="I149" s="41"/>
      <c r="J149" s="8"/>
      <c r="K149" s="3"/>
      <c r="L149" s="3"/>
      <c r="M149" s="3"/>
      <c r="N149" s="7"/>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x14ac:dyDescent="0.25">
      <c r="A150" s="156"/>
      <c r="B150" s="42"/>
      <c r="C150" s="42"/>
      <c r="D150" s="3"/>
      <c r="E150" s="40"/>
      <c r="F150" s="41"/>
      <c r="G150" s="41"/>
      <c r="H150" s="41"/>
      <c r="I150" s="41"/>
      <c r="J150" s="8"/>
      <c r="K150" s="3"/>
      <c r="L150" s="3"/>
      <c r="M150" s="3"/>
      <c r="N150" s="7"/>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x14ac:dyDescent="0.25">
      <c r="A151" s="156"/>
      <c r="B151" s="42"/>
      <c r="C151" s="42"/>
      <c r="D151" s="3"/>
      <c r="E151" s="40"/>
      <c r="F151" s="41"/>
      <c r="G151" s="41"/>
      <c r="H151" s="41"/>
      <c r="I151" s="41"/>
      <c r="J151" s="8"/>
      <c r="K151" s="3"/>
      <c r="L151" s="3"/>
      <c r="M151" s="3"/>
      <c r="N151" s="7"/>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x14ac:dyDescent="0.25">
      <c r="A152" s="156"/>
      <c r="B152" s="42"/>
      <c r="C152" s="42"/>
      <c r="D152" s="3"/>
      <c r="E152" s="40"/>
      <c r="F152" s="41"/>
      <c r="G152" s="41"/>
      <c r="H152" s="41"/>
      <c r="I152" s="41"/>
      <c r="J152" s="8"/>
      <c r="K152" s="3"/>
      <c r="L152" s="3"/>
      <c r="M152" s="3"/>
      <c r="N152" s="7"/>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x14ac:dyDescent="0.25">
      <c r="A153" s="156"/>
      <c r="B153" s="42"/>
      <c r="C153" s="42"/>
      <c r="D153" s="3"/>
      <c r="E153" s="40"/>
      <c r="F153" s="41"/>
      <c r="G153" s="41"/>
      <c r="H153" s="41"/>
      <c r="I153" s="41"/>
      <c r="J153" s="8"/>
      <c r="K153" s="3"/>
      <c r="L153" s="3"/>
      <c r="M153" s="3"/>
      <c r="N153" s="7"/>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x14ac:dyDescent="0.25">
      <c r="A154" s="156"/>
      <c r="B154" s="42"/>
      <c r="C154" s="42"/>
      <c r="D154" s="3"/>
      <c r="E154" s="40"/>
      <c r="F154" s="41"/>
      <c r="G154" s="41"/>
      <c r="H154" s="41"/>
      <c r="I154" s="41"/>
      <c r="J154" s="8"/>
      <c r="K154" s="3"/>
      <c r="L154" s="3"/>
      <c r="M154" s="3"/>
      <c r="N154" s="7"/>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x14ac:dyDescent="0.25">
      <c r="A155" s="156"/>
      <c r="B155" s="42"/>
      <c r="C155" s="42"/>
      <c r="D155" s="3"/>
      <c r="E155" s="40"/>
      <c r="F155" s="41"/>
      <c r="G155" s="41"/>
      <c r="H155" s="41"/>
      <c r="I155" s="41"/>
      <c r="J155" s="8"/>
      <c r="K155" s="3"/>
      <c r="L155" s="3"/>
      <c r="M155" s="3"/>
      <c r="N155" s="7"/>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x14ac:dyDescent="0.25">
      <c r="A156" s="156"/>
      <c r="B156" s="42"/>
      <c r="C156" s="42"/>
      <c r="D156" s="3"/>
      <c r="E156" s="40"/>
      <c r="F156" s="41"/>
      <c r="G156" s="41"/>
      <c r="H156" s="41"/>
      <c r="I156" s="41"/>
      <c r="J156" s="8"/>
      <c r="K156" s="3"/>
      <c r="L156" s="3"/>
      <c r="M156" s="3"/>
      <c r="N156" s="7"/>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x14ac:dyDescent="0.25">
      <c r="A157" s="156"/>
      <c r="B157" s="42"/>
      <c r="C157" s="42"/>
      <c r="D157" s="3"/>
      <c r="E157" s="40"/>
      <c r="F157" s="41"/>
      <c r="G157" s="41"/>
      <c r="H157" s="41"/>
      <c r="I157" s="41"/>
      <c r="J157" s="8"/>
      <c r="K157" s="3"/>
      <c r="L157" s="3"/>
      <c r="M157" s="3"/>
      <c r="N157" s="7"/>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x14ac:dyDescent="0.25">
      <c r="A158" s="156"/>
      <c r="B158" s="42"/>
      <c r="C158" s="42"/>
      <c r="D158" s="3"/>
      <c r="E158" s="40"/>
      <c r="F158" s="41"/>
      <c r="G158" s="41"/>
      <c r="H158" s="41"/>
      <c r="I158" s="41"/>
      <c r="J158" s="8"/>
      <c r="K158" s="3"/>
      <c r="L158" s="3"/>
      <c r="M158" s="3"/>
      <c r="N158" s="7"/>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1:54" x14ac:dyDescent="0.25">
      <c r="A159" s="156"/>
      <c r="B159" s="42"/>
      <c r="C159" s="42"/>
      <c r="D159" s="3"/>
      <c r="E159" s="40"/>
      <c r="F159" s="41"/>
      <c r="G159" s="41"/>
      <c r="H159" s="41"/>
      <c r="I159" s="41"/>
      <c r="J159" s="8"/>
      <c r="K159" s="3"/>
      <c r="L159" s="3"/>
      <c r="M159" s="3"/>
      <c r="N159" s="7"/>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1:54" x14ac:dyDescent="0.25">
      <c r="A160" s="156"/>
      <c r="B160" s="42"/>
      <c r="C160" s="42"/>
      <c r="D160" s="3"/>
      <c r="E160" s="40"/>
      <c r="F160" s="41"/>
      <c r="G160" s="41"/>
      <c r="H160" s="41"/>
      <c r="I160" s="41"/>
      <c r="J160" s="8"/>
      <c r="K160" s="3"/>
      <c r="L160" s="3"/>
      <c r="M160" s="3"/>
      <c r="N160" s="7"/>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1:54" x14ac:dyDescent="0.25">
      <c r="A161" s="156"/>
      <c r="B161" s="42"/>
      <c r="C161" s="42"/>
      <c r="D161" s="3"/>
      <c r="E161" s="40"/>
      <c r="F161" s="41"/>
      <c r="G161" s="41"/>
      <c r="H161" s="41"/>
      <c r="I161" s="41"/>
      <c r="J161" s="8"/>
      <c r="K161" s="3"/>
      <c r="L161" s="3"/>
      <c r="M161" s="3"/>
      <c r="N161" s="7"/>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1:54" x14ac:dyDescent="0.25">
      <c r="A162" s="156"/>
      <c r="B162" s="42"/>
      <c r="C162" s="42"/>
      <c r="D162" s="3"/>
      <c r="E162" s="40"/>
      <c r="F162" s="41"/>
      <c r="G162" s="41"/>
      <c r="H162" s="41"/>
      <c r="I162" s="41"/>
      <c r="J162" s="8"/>
      <c r="K162" s="3"/>
      <c r="L162" s="3"/>
      <c r="M162" s="3"/>
      <c r="N162" s="7"/>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1:54" x14ac:dyDescent="0.25">
      <c r="A163" s="156"/>
      <c r="B163" s="42"/>
      <c r="C163" s="42"/>
      <c r="D163" s="3"/>
      <c r="E163" s="40"/>
      <c r="F163" s="41"/>
      <c r="G163" s="41"/>
      <c r="H163" s="41"/>
      <c r="I163" s="41"/>
      <c r="J163" s="8"/>
      <c r="K163" s="3"/>
      <c r="L163" s="3"/>
      <c r="M163" s="3"/>
      <c r="N163" s="7"/>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1:54" x14ac:dyDescent="0.25">
      <c r="A164" s="156"/>
      <c r="B164" s="42"/>
      <c r="C164" s="42"/>
      <c r="D164" s="3"/>
      <c r="E164" s="40"/>
      <c r="F164" s="41"/>
      <c r="G164" s="41"/>
      <c r="H164" s="41"/>
      <c r="I164" s="41"/>
      <c r="J164" s="8"/>
      <c r="K164" s="3"/>
      <c r="L164" s="3"/>
      <c r="M164" s="3"/>
      <c r="N164" s="7"/>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1:54" x14ac:dyDescent="0.25">
      <c r="A165" s="156"/>
      <c r="B165" s="42"/>
      <c r="C165" s="42"/>
      <c r="D165" s="3"/>
      <c r="E165" s="40"/>
      <c r="F165" s="41"/>
      <c r="G165" s="41"/>
      <c r="H165" s="41"/>
      <c r="I165" s="41"/>
      <c r="J165" s="8"/>
      <c r="K165" s="3"/>
      <c r="L165" s="3"/>
      <c r="M165" s="3"/>
      <c r="N165" s="7"/>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1:54" x14ac:dyDescent="0.25">
      <c r="A166" s="156"/>
      <c r="B166" s="42"/>
      <c r="C166" s="42"/>
      <c r="D166" s="3"/>
      <c r="E166" s="40"/>
      <c r="F166" s="41"/>
      <c r="G166" s="41"/>
      <c r="H166" s="41"/>
      <c r="I166" s="41"/>
      <c r="J166" s="8"/>
      <c r="K166" s="3"/>
      <c r="L166" s="3"/>
      <c r="M166" s="3"/>
      <c r="N166" s="7"/>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1:54" x14ac:dyDescent="0.25">
      <c r="A167" s="156"/>
      <c r="B167" s="42"/>
      <c r="C167" s="42"/>
      <c r="D167" s="3"/>
      <c r="E167" s="40"/>
      <c r="F167" s="41"/>
      <c r="G167" s="41"/>
      <c r="H167" s="41"/>
      <c r="I167" s="41"/>
      <c r="J167" s="8"/>
      <c r="K167" s="3"/>
      <c r="L167" s="3"/>
      <c r="M167" s="3"/>
      <c r="N167" s="7"/>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1:54" x14ac:dyDescent="0.25">
      <c r="A168" s="156"/>
      <c r="B168" s="42"/>
      <c r="C168" s="42"/>
      <c r="D168" s="3"/>
      <c r="E168" s="40"/>
      <c r="F168" s="41"/>
      <c r="G168" s="41"/>
      <c r="H168" s="41"/>
      <c r="I168" s="41"/>
      <c r="J168" s="8"/>
      <c r="K168" s="3"/>
      <c r="L168" s="3"/>
      <c r="M168" s="3"/>
      <c r="N168" s="7"/>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1:54" x14ac:dyDescent="0.25">
      <c r="A169" s="156"/>
      <c r="B169" s="42"/>
      <c r="C169" s="42"/>
      <c r="D169" s="3"/>
      <c r="E169" s="40"/>
      <c r="F169" s="41"/>
      <c r="G169" s="41"/>
      <c r="H169" s="41"/>
      <c r="I169" s="41"/>
      <c r="J169" s="8"/>
      <c r="K169" s="3"/>
      <c r="L169" s="3"/>
      <c r="M169" s="3"/>
      <c r="N169" s="7"/>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1:54" x14ac:dyDescent="0.25">
      <c r="A170" s="156"/>
      <c r="B170" s="42"/>
      <c r="C170" s="42"/>
      <c r="D170" s="3"/>
      <c r="E170" s="40"/>
      <c r="F170" s="41"/>
      <c r="G170" s="41"/>
      <c r="H170" s="41"/>
      <c r="I170" s="41"/>
      <c r="J170" s="8"/>
      <c r="K170" s="3"/>
      <c r="L170" s="3"/>
      <c r="M170" s="3"/>
      <c r="N170" s="7"/>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1:54" x14ac:dyDescent="0.25">
      <c r="A171" s="156"/>
      <c r="B171" s="42"/>
      <c r="C171" s="42"/>
      <c r="D171" s="3"/>
      <c r="E171" s="40"/>
      <c r="F171" s="41"/>
      <c r="G171" s="41"/>
      <c r="H171" s="41"/>
      <c r="I171" s="41"/>
      <c r="J171" s="8"/>
      <c r="K171" s="3"/>
      <c r="L171" s="3"/>
      <c r="M171" s="3"/>
      <c r="N171" s="7"/>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1:54" x14ac:dyDescent="0.25">
      <c r="A172" s="156"/>
      <c r="B172" s="42"/>
      <c r="C172" s="42"/>
      <c r="D172" s="3"/>
      <c r="E172" s="40"/>
      <c r="F172" s="41"/>
      <c r="G172" s="41"/>
      <c r="H172" s="41"/>
      <c r="I172" s="41"/>
      <c r="J172" s="8"/>
      <c r="K172" s="3"/>
      <c r="L172" s="3"/>
      <c r="M172" s="3"/>
      <c r="N172" s="7"/>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1:54" x14ac:dyDescent="0.25">
      <c r="A173" s="156"/>
      <c r="B173" s="42"/>
      <c r="C173" s="42"/>
      <c r="D173" s="3"/>
      <c r="E173" s="40"/>
      <c r="F173" s="41"/>
      <c r="G173" s="41"/>
      <c r="H173" s="41"/>
      <c r="I173" s="41"/>
      <c r="J173" s="8"/>
      <c r="K173" s="3"/>
      <c r="L173" s="3"/>
      <c r="M173" s="3"/>
      <c r="N173" s="7"/>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1:54" x14ac:dyDescent="0.25">
      <c r="A174" s="156"/>
      <c r="B174" s="42"/>
      <c r="C174" s="42"/>
      <c r="D174" s="3"/>
      <c r="E174" s="40"/>
      <c r="F174" s="41"/>
      <c r="G174" s="41"/>
      <c r="H174" s="41"/>
      <c r="I174" s="41"/>
      <c r="J174" s="8"/>
      <c r="K174" s="3"/>
      <c r="L174" s="3"/>
      <c r="M174" s="3"/>
      <c r="N174" s="7"/>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1:54" x14ac:dyDescent="0.25">
      <c r="A175" s="156"/>
      <c r="B175" s="42"/>
      <c r="C175" s="42"/>
      <c r="D175" s="3"/>
      <c r="E175" s="40"/>
      <c r="F175" s="41"/>
      <c r="G175" s="41"/>
      <c r="H175" s="41"/>
      <c r="I175" s="41"/>
      <c r="J175" s="8"/>
      <c r="K175" s="3"/>
      <c r="L175" s="3"/>
      <c r="M175" s="3"/>
      <c r="N175" s="7"/>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1:54" x14ac:dyDescent="0.25">
      <c r="A176" s="156"/>
      <c r="B176" s="42"/>
      <c r="C176" s="42"/>
      <c r="D176" s="3"/>
      <c r="E176" s="40"/>
      <c r="F176" s="41"/>
      <c r="G176" s="41"/>
      <c r="H176" s="41"/>
      <c r="I176" s="41"/>
      <c r="J176" s="8"/>
      <c r="K176" s="3"/>
      <c r="L176" s="3"/>
      <c r="M176" s="3"/>
      <c r="N176" s="7"/>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x14ac:dyDescent="0.25">
      <c r="A177" s="156"/>
      <c r="B177" s="42"/>
      <c r="C177" s="42"/>
      <c r="D177" s="3"/>
      <c r="E177" s="40"/>
      <c r="F177" s="41"/>
      <c r="G177" s="41"/>
      <c r="H177" s="41"/>
      <c r="I177" s="41"/>
      <c r="J177" s="8"/>
      <c r="K177" s="3"/>
      <c r="L177" s="3"/>
      <c r="M177" s="3"/>
      <c r="N177" s="7"/>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x14ac:dyDescent="0.25">
      <c r="A178" s="156"/>
      <c r="B178" s="42"/>
      <c r="C178" s="42"/>
      <c r="D178" s="3"/>
      <c r="E178" s="40"/>
      <c r="F178" s="41"/>
      <c r="G178" s="41"/>
      <c r="H178" s="41"/>
      <c r="I178" s="41"/>
      <c r="J178" s="8"/>
      <c r="K178" s="3"/>
      <c r="L178" s="3"/>
      <c r="M178" s="3"/>
      <c r="N178" s="7"/>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x14ac:dyDescent="0.25">
      <c r="A179" s="156"/>
      <c r="B179" s="42"/>
      <c r="C179" s="42"/>
      <c r="D179" s="3"/>
      <c r="E179" s="40"/>
      <c r="F179" s="41"/>
      <c r="G179" s="41"/>
      <c r="H179" s="41"/>
      <c r="I179" s="41"/>
      <c r="J179" s="8"/>
      <c r="K179" s="3"/>
      <c r="L179" s="3"/>
      <c r="M179" s="3"/>
      <c r="N179" s="7"/>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x14ac:dyDescent="0.25">
      <c r="A180" s="156"/>
      <c r="B180" s="42"/>
      <c r="C180" s="42"/>
      <c r="D180" s="3"/>
      <c r="E180" s="40"/>
      <c r="F180" s="41"/>
      <c r="G180" s="41"/>
      <c r="H180" s="41"/>
      <c r="I180" s="41"/>
      <c r="J180" s="8"/>
      <c r="K180" s="3"/>
      <c r="L180" s="3"/>
      <c r="M180" s="3"/>
      <c r="N180" s="7"/>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1:54" x14ac:dyDescent="0.25">
      <c r="A181" s="156"/>
      <c r="B181" s="42"/>
      <c r="C181" s="42"/>
      <c r="D181" s="3"/>
      <c r="E181" s="40"/>
      <c r="F181" s="41"/>
      <c r="G181" s="41"/>
      <c r="H181" s="41"/>
      <c r="I181" s="41"/>
      <c r="J181" s="8"/>
      <c r="K181" s="3"/>
      <c r="L181" s="3"/>
      <c r="M181" s="3"/>
      <c r="N181" s="7"/>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1:54" x14ac:dyDescent="0.25">
      <c r="A182" s="156"/>
      <c r="B182" s="42"/>
      <c r="C182" s="42"/>
      <c r="D182" s="3"/>
      <c r="E182" s="40"/>
      <c r="F182" s="41"/>
      <c r="G182" s="41"/>
      <c r="H182" s="41"/>
      <c r="I182" s="41"/>
      <c r="J182" s="8"/>
      <c r="K182" s="3"/>
      <c r="L182" s="3"/>
      <c r="M182" s="3"/>
      <c r="N182" s="7"/>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1:54" x14ac:dyDescent="0.25">
      <c r="A183" s="156"/>
      <c r="B183" s="42"/>
      <c r="C183" s="42"/>
      <c r="D183" s="3"/>
      <c r="E183" s="40"/>
      <c r="F183" s="41"/>
      <c r="G183" s="41"/>
      <c r="H183" s="41"/>
      <c r="I183" s="41"/>
      <c r="J183" s="8"/>
      <c r="K183" s="3"/>
      <c r="L183" s="3"/>
      <c r="M183" s="3"/>
      <c r="N183" s="7"/>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1:54" x14ac:dyDescent="0.25">
      <c r="A184" s="156"/>
      <c r="B184" s="42"/>
      <c r="C184" s="42"/>
      <c r="D184" s="3"/>
      <c r="E184" s="40"/>
      <c r="F184" s="41"/>
      <c r="G184" s="41"/>
      <c r="H184" s="41"/>
      <c r="I184" s="41"/>
      <c r="J184" s="8"/>
      <c r="K184" s="3"/>
      <c r="L184" s="3"/>
      <c r="M184" s="3"/>
      <c r="N184" s="7"/>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1:54" x14ac:dyDescent="0.25">
      <c r="A185" s="156"/>
      <c r="B185" s="42"/>
      <c r="C185" s="42"/>
      <c r="D185" s="3"/>
      <c r="E185" s="40"/>
      <c r="F185" s="41"/>
      <c r="G185" s="41"/>
      <c r="H185" s="41"/>
      <c r="I185" s="41"/>
      <c r="J185" s="8"/>
      <c r="K185" s="3"/>
      <c r="L185" s="3"/>
      <c r="M185" s="3"/>
      <c r="N185" s="7"/>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1:54" x14ac:dyDescent="0.25">
      <c r="A186" s="156"/>
      <c r="B186" s="42"/>
      <c r="C186" s="42"/>
      <c r="D186" s="3"/>
      <c r="E186" s="40"/>
      <c r="F186" s="41"/>
      <c r="G186" s="41"/>
      <c r="H186" s="41"/>
      <c r="I186" s="41"/>
      <c r="J186" s="8"/>
      <c r="K186" s="3"/>
      <c r="L186" s="3"/>
      <c r="M186" s="3"/>
      <c r="N186" s="7"/>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1:54" x14ac:dyDescent="0.25">
      <c r="A187" s="156"/>
      <c r="B187" s="42"/>
      <c r="C187" s="42"/>
      <c r="D187" s="3"/>
      <c r="E187" s="40"/>
      <c r="F187" s="41"/>
      <c r="G187" s="41"/>
      <c r="H187" s="41"/>
      <c r="I187" s="41"/>
      <c r="J187" s="8"/>
      <c r="K187" s="3"/>
      <c r="L187" s="3"/>
      <c r="M187" s="3"/>
      <c r="N187" s="7"/>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1:54" x14ac:dyDescent="0.25">
      <c r="A188" s="156"/>
      <c r="B188" s="42"/>
      <c r="C188" s="42"/>
      <c r="D188" s="3"/>
      <c r="E188" s="40"/>
      <c r="F188" s="41"/>
      <c r="G188" s="41"/>
      <c r="H188" s="41"/>
      <c r="I188" s="41"/>
      <c r="J188" s="8"/>
      <c r="K188" s="3"/>
      <c r="L188" s="3"/>
      <c r="M188" s="3"/>
      <c r="N188" s="7"/>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1:54" x14ac:dyDescent="0.25">
      <c r="A189" s="156"/>
      <c r="B189" s="42"/>
      <c r="C189" s="42"/>
      <c r="D189" s="3"/>
      <c r="E189" s="40"/>
      <c r="F189" s="41"/>
      <c r="G189" s="41"/>
      <c r="H189" s="41"/>
      <c r="I189" s="41"/>
      <c r="J189" s="8"/>
      <c r="K189" s="3"/>
      <c r="L189" s="3"/>
      <c r="M189" s="3"/>
      <c r="N189" s="7"/>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1:54" x14ac:dyDescent="0.25">
      <c r="A190" s="156"/>
      <c r="B190" s="42"/>
      <c r="C190" s="42"/>
      <c r="D190" s="3"/>
      <c r="E190" s="40"/>
      <c r="F190" s="41"/>
      <c r="G190" s="41"/>
      <c r="H190" s="41"/>
      <c r="I190" s="41"/>
      <c r="J190" s="8"/>
      <c r="K190" s="3"/>
      <c r="L190" s="3"/>
      <c r="M190" s="3"/>
      <c r="N190" s="7"/>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1:54" x14ac:dyDescent="0.25">
      <c r="A191" s="156"/>
      <c r="B191" s="42"/>
      <c r="C191" s="42"/>
      <c r="D191" s="3"/>
      <c r="E191" s="40"/>
      <c r="F191" s="41"/>
      <c r="G191" s="41"/>
      <c r="H191" s="41"/>
      <c r="I191" s="41"/>
      <c r="J191" s="8"/>
      <c r="K191" s="3"/>
      <c r="L191" s="3"/>
      <c r="M191" s="3"/>
      <c r="N191" s="7"/>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1:54" x14ac:dyDescent="0.25">
      <c r="A192" s="156"/>
      <c r="B192" s="42"/>
      <c r="C192" s="42"/>
      <c r="D192" s="3"/>
      <c r="E192" s="40"/>
      <c r="F192" s="41"/>
      <c r="G192" s="41"/>
      <c r="H192" s="41"/>
      <c r="I192" s="41"/>
      <c r="J192" s="8"/>
      <c r="K192" s="3"/>
      <c r="L192" s="3"/>
      <c r="M192" s="3"/>
      <c r="N192" s="7"/>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1:54" x14ac:dyDescent="0.25">
      <c r="A193" s="156"/>
      <c r="B193" s="42"/>
      <c r="C193" s="42"/>
      <c r="D193" s="3"/>
      <c r="E193" s="40"/>
      <c r="F193" s="41"/>
      <c r="G193" s="41"/>
      <c r="H193" s="41"/>
      <c r="I193" s="41"/>
      <c r="J193" s="8"/>
      <c r="K193" s="3"/>
      <c r="L193" s="3"/>
      <c r="M193" s="3"/>
      <c r="N193" s="7"/>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1:54" x14ac:dyDescent="0.25">
      <c r="A194" s="156"/>
      <c r="B194" s="42"/>
      <c r="C194" s="42"/>
      <c r="D194" s="3"/>
      <c r="E194" s="40"/>
      <c r="F194" s="41"/>
      <c r="G194" s="41"/>
      <c r="H194" s="41"/>
      <c r="I194" s="41"/>
      <c r="J194" s="8"/>
      <c r="K194" s="3"/>
      <c r="L194" s="3"/>
      <c r="M194" s="3"/>
      <c r="N194" s="7"/>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1:54" x14ac:dyDescent="0.25">
      <c r="A195" s="156"/>
      <c r="B195" s="42"/>
      <c r="C195" s="42"/>
      <c r="D195" s="3"/>
      <c r="E195" s="40"/>
      <c r="F195" s="41"/>
      <c r="G195" s="41"/>
      <c r="H195" s="41"/>
      <c r="I195" s="41"/>
      <c r="J195" s="8"/>
      <c r="K195" s="3"/>
      <c r="L195" s="3"/>
      <c r="M195" s="3"/>
      <c r="N195" s="7"/>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1:54" x14ac:dyDescent="0.25">
      <c r="A196" s="156"/>
      <c r="B196" s="42"/>
      <c r="C196" s="42"/>
      <c r="D196" s="3"/>
      <c r="E196" s="40"/>
      <c r="F196" s="41"/>
      <c r="G196" s="41"/>
      <c r="H196" s="41"/>
      <c r="I196" s="41"/>
      <c r="J196" s="8"/>
      <c r="K196" s="3"/>
      <c r="L196" s="3"/>
      <c r="M196" s="3"/>
      <c r="N196" s="7"/>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1:54" x14ac:dyDescent="0.25">
      <c r="A197" s="156"/>
      <c r="B197" s="42"/>
      <c r="C197" s="42"/>
      <c r="D197" s="3"/>
      <c r="E197" s="40"/>
      <c r="F197" s="41"/>
      <c r="G197" s="41"/>
      <c r="H197" s="41"/>
      <c r="I197" s="41"/>
      <c r="J197" s="8"/>
      <c r="K197" s="3"/>
      <c r="L197" s="3"/>
      <c r="M197" s="3"/>
      <c r="N197" s="7"/>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1:54" x14ac:dyDescent="0.25">
      <c r="A198" s="156"/>
      <c r="B198" s="42"/>
      <c r="C198" s="42"/>
      <c r="D198" s="3"/>
      <c r="E198" s="40"/>
      <c r="F198" s="41"/>
      <c r="G198" s="41"/>
      <c r="H198" s="41"/>
      <c r="I198" s="41"/>
      <c r="J198" s="8"/>
      <c r="K198" s="3"/>
      <c r="L198" s="3"/>
      <c r="M198" s="3"/>
      <c r="N198" s="7"/>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1:54" x14ac:dyDescent="0.25">
      <c r="A199" s="156"/>
      <c r="B199" s="42"/>
      <c r="C199" s="42"/>
      <c r="D199" s="3"/>
      <c r="E199" s="40"/>
      <c r="F199" s="41"/>
      <c r="G199" s="41"/>
      <c r="H199" s="41"/>
      <c r="I199" s="41"/>
      <c r="J199" s="8"/>
      <c r="K199" s="3"/>
      <c r="L199" s="3"/>
      <c r="M199" s="3"/>
      <c r="N199" s="7"/>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1:54" x14ac:dyDescent="0.25">
      <c r="A200" s="156"/>
      <c r="B200" s="42"/>
      <c r="C200" s="42"/>
      <c r="D200" s="3"/>
      <c r="E200" s="40"/>
      <c r="F200" s="41"/>
      <c r="G200" s="41"/>
      <c r="H200" s="41"/>
      <c r="I200" s="41"/>
      <c r="J200" s="8"/>
      <c r="K200" s="3"/>
      <c r="L200" s="3"/>
      <c r="M200" s="3"/>
      <c r="N200" s="7"/>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1:54" x14ac:dyDescent="0.25">
      <c r="A201" s="156"/>
      <c r="B201" s="42"/>
      <c r="C201" s="42"/>
      <c r="D201" s="3"/>
      <c r="E201" s="40"/>
      <c r="F201" s="41"/>
      <c r="G201" s="41"/>
      <c r="H201" s="41"/>
      <c r="I201" s="41"/>
      <c r="J201" s="8"/>
      <c r="K201" s="3"/>
      <c r="L201" s="3"/>
      <c r="M201" s="3"/>
      <c r="N201" s="7"/>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1:54" x14ac:dyDescent="0.25">
      <c r="A202" s="156"/>
      <c r="B202" s="42"/>
      <c r="C202" s="42"/>
      <c r="D202" s="3"/>
      <c r="E202" s="40"/>
      <c r="F202" s="41"/>
      <c r="G202" s="41"/>
      <c r="H202" s="41"/>
      <c r="I202" s="41"/>
      <c r="J202" s="8"/>
      <c r="K202" s="3"/>
      <c r="L202" s="3"/>
      <c r="M202" s="3"/>
      <c r="N202" s="7"/>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1:54" x14ac:dyDescent="0.25">
      <c r="A203" s="156"/>
      <c r="B203" s="42"/>
      <c r="C203" s="42"/>
      <c r="D203" s="3"/>
      <c r="E203" s="40"/>
      <c r="F203" s="41"/>
      <c r="G203" s="41"/>
      <c r="H203" s="41"/>
      <c r="I203" s="41"/>
      <c r="J203" s="8"/>
      <c r="K203" s="3"/>
      <c r="L203" s="3"/>
      <c r="M203" s="3"/>
      <c r="N203" s="7"/>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1:54" x14ac:dyDescent="0.25">
      <c r="A204" s="156"/>
      <c r="B204" s="42"/>
      <c r="C204" s="42"/>
      <c r="D204" s="3"/>
      <c r="E204" s="40"/>
      <c r="F204" s="41"/>
      <c r="G204" s="41"/>
      <c r="H204" s="41"/>
      <c r="I204" s="41"/>
      <c r="J204" s="8"/>
      <c r="K204" s="3"/>
      <c r="L204" s="3"/>
      <c r="M204" s="3"/>
      <c r="N204" s="7"/>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1:54" x14ac:dyDescent="0.25">
      <c r="A205" s="156"/>
      <c r="B205" s="42"/>
      <c r="C205" s="42"/>
      <c r="D205" s="3"/>
      <c r="E205" s="40"/>
      <c r="F205" s="41"/>
      <c r="G205" s="41"/>
      <c r="H205" s="41"/>
      <c r="I205" s="41"/>
      <c r="J205" s="8"/>
      <c r="K205" s="3"/>
      <c r="L205" s="3"/>
      <c r="M205" s="3"/>
      <c r="N205" s="7"/>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1:54" x14ac:dyDescent="0.25">
      <c r="A206" s="156"/>
      <c r="B206" s="42"/>
      <c r="C206" s="42"/>
      <c r="D206" s="3"/>
      <c r="E206" s="40"/>
      <c r="F206" s="41"/>
      <c r="G206" s="41"/>
      <c r="H206" s="41"/>
      <c r="I206" s="41"/>
      <c r="J206" s="8"/>
      <c r="K206" s="3"/>
      <c r="L206" s="3"/>
      <c r="M206" s="3"/>
      <c r="N206" s="7"/>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1:54" x14ac:dyDescent="0.25">
      <c r="A207" s="156"/>
      <c r="B207" s="42"/>
      <c r="C207" s="42"/>
      <c r="D207" s="3"/>
      <c r="E207" s="40"/>
      <c r="F207" s="41"/>
      <c r="G207" s="41"/>
      <c r="H207" s="41"/>
      <c r="I207" s="41"/>
      <c r="J207" s="8"/>
      <c r="K207" s="3"/>
      <c r="L207" s="3"/>
      <c r="M207" s="3"/>
      <c r="N207" s="7"/>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1:54" x14ac:dyDescent="0.25">
      <c r="A208" s="156"/>
      <c r="B208" s="42"/>
      <c r="C208" s="42"/>
      <c r="D208" s="3"/>
      <c r="E208" s="40"/>
      <c r="F208" s="41"/>
      <c r="G208" s="41"/>
      <c r="H208" s="41"/>
      <c r="I208" s="41"/>
      <c r="J208" s="8"/>
      <c r="K208" s="3"/>
      <c r="L208" s="3"/>
      <c r="M208" s="3"/>
      <c r="N208" s="7"/>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1:54" x14ac:dyDescent="0.25">
      <c r="A209" s="156"/>
      <c r="B209" s="42"/>
      <c r="C209" s="42"/>
      <c r="D209" s="3"/>
      <c r="E209" s="40"/>
      <c r="F209" s="41"/>
      <c r="G209" s="41"/>
      <c r="H209" s="41"/>
      <c r="I209" s="41"/>
      <c r="J209" s="8"/>
      <c r="K209" s="3"/>
      <c r="L209" s="3"/>
      <c r="M209" s="3"/>
      <c r="N209" s="7"/>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1:54" x14ac:dyDescent="0.25">
      <c r="A210" s="156"/>
      <c r="B210" s="42"/>
      <c r="C210" s="42"/>
      <c r="D210" s="3"/>
      <c r="E210" s="40"/>
      <c r="F210" s="41"/>
      <c r="G210" s="41"/>
      <c r="H210" s="41"/>
      <c r="I210" s="41"/>
      <c r="J210" s="8"/>
      <c r="K210" s="3"/>
      <c r="L210" s="3"/>
      <c r="M210" s="3"/>
      <c r="N210" s="7"/>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1:54" x14ac:dyDescent="0.25">
      <c r="A211" s="156"/>
      <c r="B211" s="42"/>
      <c r="C211" s="42"/>
      <c r="D211" s="3"/>
      <c r="E211" s="40"/>
      <c r="F211" s="41"/>
      <c r="G211" s="41"/>
      <c r="H211" s="41"/>
      <c r="I211" s="41"/>
      <c r="J211" s="8"/>
      <c r="K211" s="3"/>
      <c r="L211" s="3"/>
      <c r="M211" s="3"/>
      <c r="N211" s="7"/>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1:54" x14ac:dyDescent="0.25">
      <c r="A212" s="156"/>
      <c r="B212" s="42"/>
      <c r="C212" s="42"/>
      <c r="D212" s="3"/>
      <c r="E212" s="40"/>
      <c r="F212" s="41"/>
      <c r="G212" s="41"/>
      <c r="H212" s="41"/>
      <c r="I212" s="41"/>
      <c r="J212" s="8"/>
      <c r="K212" s="3"/>
      <c r="L212" s="3"/>
      <c r="M212" s="3"/>
      <c r="N212" s="7"/>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1:54" x14ac:dyDescent="0.25">
      <c r="A213" s="156"/>
      <c r="B213" s="42"/>
      <c r="C213" s="42"/>
      <c r="D213" s="3"/>
      <c r="E213" s="40"/>
      <c r="F213" s="41"/>
      <c r="G213" s="41"/>
      <c r="H213" s="41"/>
      <c r="I213" s="41"/>
      <c r="J213" s="8"/>
      <c r="K213" s="3"/>
      <c r="L213" s="3"/>
      <c r="M213" s="3"/>
      <c r="N213" s="7"/>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1:54" x14ac:dyDescent="0.25">
      <c r="A214" s="156"/>
      <c r="B214" s="42"/>
      <c r="C214" s="42"/>
      <c r="D214" s="3"/>
      <c r="E214" s="40"/>
      <c r="F214" s="41"/>
      <c r="G214" s="41"/>
      <c r="H214" s="41"/>
      <c r="I214" s="41"/>
      <c r="J214" s="8"/>
      <c r="K214" s="3"/>
      <c r="L214" s="3"/>
      <c r="M214" s="3"/>
      <c r="N214" s="7"/>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1:54" x14ac:dyDescent="0.25">
      <c r="A215" s="156"/>
      <c r="B215" s="42"/>
      <c r="C215" s="42"/>
      <c r="D215" s="3"/>
      <c r="E215" s="40"/>
      <c r="F215" s="41"/>
      <c r="G215" s="41"/>
      <c r="H215" s="41"/>
      <c r="I215" s="41"/>
      <c r="J215" s="8"/>
      <c r="K215" s="3"/>
      <c r="L215" s="3"/>
      <c r="M215" s="3"/>
      <c r="N215" s="7"/>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1:54" x14ac:dyDescent="0.25">
      <c r="A216" s="156"/>
      <c r="B216" s="42"/>
      <c r="C216" s="42"/>
      <c r="D216" s="3"/>
      <c r="E216" s="40"/>
      <c r="F216" s="41"/>
      <c r="G216" s="41"/>
      <c r="H216" s="41"/>
      <c r="I216" s="41"/>
      <c r="J216" s="8"/>
      <c r="K216" s="3"/>
      <c r="L216" s="3"/>
      <c r="M216" s="3"/>
      <c r="N216" s="7"/>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1:54" x14ac:dyDescent="0.25">
      <c r="A217" s="156"/>
      <c r="B217" s="42"/>
      <c r="C217" s="42"/>
      <c r="D217" s="3"/>
      <c r="E217" s="40"/>
      <c r="F217" s="41"/>
      <c r="G217" s="41"/>
      <c r="H217" s="41"/>
      <c r="I217" s="41"/>
      <c r="J217" s="8"/>
      <c r="K217" s="3"/>
      <c r="L217" s="3"/>
      <c r="M217" s="3"/>
      <c r="N217" s="7"/>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1:54" x14ac:dyDescent="0.25">
      <c r="A218" s="156"/>
      <c r="B218" s="42"/>
      <c r="C218" s="42"/>
      <c r="D218" s="3"/>
      <c r="E218" s="40"/>
      <c r="F218" s="41"/>
      <c r="G218" s="41"/>
      <c r="H218" s="41"/>
      <c r="I218" s="41"/>
      <c r="J218" s="8"/>
      <c r="K218" s="3"/>
      <c r="L218" s="3"/>
      <c r="M218" s="3"/>
      <c r="N218" s="7"/>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1:54" x14ac:dyDescent="0.25">
      <c r="A219" s="156"/>
      <c r="B219" s="42"/>
      <c r="C219" s="42"/>
      <c r="D219" s="3"/>
      <c r="E219" s="40"/>
      <c r="F219" s="41"/>
      <c r="G219" s="41"/>
      <c r="H219" s="41"/>
      <c r="I219" s="41"/>
      <c r="J219" s="8"/>
      <c r="K219" s="3"/>
      <c r="L219" s="3"/>
      <c r="M219" s="3"/>
      <c r="N219" s="7"/>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1:54" x14ac:dyDescent="0.25">
      <c r="A220" s="156"/>
      <c r="B220" s="42"/>
      <c r="C220" s="42"/>
      <c r="D220" s="3"/>
      <c r="E220" s="40"/>
      <c r="F220" s="41"/>
      <c r="G220" s="41"/>
      <c r="H220" s="41"/>
      <c r="I220" s="41"/>
      <c r="J220" s="8"/>
      <c r="K220" s="3"/>
      <c r="L220" s="3"/>
      <c r="M220" s="3"/>
      <c r="N220" s="7"/>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1:54" x14ac:dyDescent="0.25">
      <c r="A221" s="156"/>
      <c r="B221" s="42"/>
      <c r="C221" s="42"/>
      <c r="D221" s="3"/>
      <c r="E221" s="40"/>
      <c r="F221" s="41"/>
      <c r="G221" s="41"/>
      <c r="H221" s="41"/>
      <c r="I221" s="41"/>
      <c r="J221" s="8"/>
      <c r="K221" s="3"/>
      <c r="L221" s="3"/>
      <c r="M221" s="3"/>
      <c r="N221" s="7"/>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1:54" x14ac:dyDescent="0.25">
      <c r="A222" s="156"/>
      <c r="B222" s="42"/>
      <c r="C222" s="42"/>
      <c r="D222" s="3"/>
      <c r="E222" s="40"/>
      <c r="F222" s="41"/>
      <c r="G222" s="41"/>
      <c r="H222" s="41"/>
      <c r="I222" s="41"/>
      <c r="J222" s="8"/>
      <c r="K222" s="3"/>
      <c r="L222" s="3"/>
      <c r="M222" s="3"/>
      <c r="N222" s="7"/>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1:54" x14ac:dyDescent="0.25">
      <c r="A223" s="156"/>
      <c r="B223" s="42"/>
      <c r="C223" s="42"/>
      <c r="D223" s="3"/>
      <c r="E223" s="40"/>
      <c r="F223" s="41"/>
      <c r="G223" s="41"/>
      <c r="H223" s="41"/>
      <c r="I223" s="41"/>
      <c r="J223" s="8"/>
      <c r="K223" s="3"/>
      <c r="L223" s="3"/>
      <c r="M223" s="3"/>
      <c r="N223" s="7"/>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1:54" x14ac:dyDescent="0.25">
      <c r="A224" s="156"/>
      <c r="B224" s="42"/>
      <c r="C224" s="42"/>
      <c r="D224" s="3"/>
      <c r="E224" s="40"/>
      <c r="F224" s="41"/>
      <c r="G224" s="41"/>
      <c r="H224" s="41"/>
      <c r="I224" s="41"/>
      <c r="J224" s="8"/>
      <c r="K224" s="3"/>
      <c r="L224" s="3"/>
      <c r="M224" s="3"/>
      <c r="N224" s="7"/>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1:54" x14ac:dyDescent="0.25">
      <c r="A225" s="156"/>
      <c r="B225" s="42"/>
      <c r="C225" s="42"/>
      <c r="D225" s="3"/>
      <c r="E225" s="40"/>
      <c r="F225" s="41"/>
      <c r="G225" s="41"/>
      <c r="H225" s="41"/>
      <c r="I225" s="41"/>
      <c r="J225" s="8"/>
      <c r="K225" s="3"/>
      <c r="L225" s="3"/>
      <c r="M225" s="3"/>
      <c r="N225" s="7"/>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1:54" x14ac:dyDescent="0.25">
      <c r="A226" s="156"/>
      <c r="B226" s="42"/>
      <c r="C226" s="42"/>
      <c r="D226" s="3"/>
      <c r="E226" s="40"/>
      <c r="F226" s="41"/>
      <c r="G226" s="41"/>
      <c r="H226" s="41"/>
      <c r="I226" s="41"/>
      <c r="J226" s="8"/>
      <c r="K226" s="3"/>
      <c r="L226" s="3"/>
      <c r="M226" s="3"/>
      <c r="N226" s="7"/>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1:54" x14ac:dyDescent="0.25">
      <c r="A227" s="156"/>
      <c r="B227" s="42"/>
      <c r="C227" s="42"/>
      <c r="D227" s="3"/>
      <c r="E227" s="40"/>
      <c r="F227" s="41"/>
      <c r="G227" s="41"/>
      <c r="H227" s="41"/>
      <c r="I227" s="41"/>
      <c r="J227" s="8"/>
      <c r="K227" s="3"/>
      <c r="L227" s="3"/>
      <c r="M227" s="3"/>
      <c r="N227" s="7"/>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1:54" x14ac:dyDescent="0.25">
      <c r="A228" s="156"/>
      <c r="B228" s="42"/>
      <c r="C228" s="42"/>
      <c r="D228" s="3"/>
      <c r="E228" s="40"/>
      <c r="F228" s="41"/>
      <c r="G228" s="41"/>
      <c r="H228" s="41"/>
      <c r="I228" s="41"/>
      <c r="J228" s="8"/>
      <c r="K228" s="3"/>
      <c r="L228" s="3"/>
      <c r="M228" s="3"/>
      <c r="N228" s="7"/>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1:54" x14ac:dyDescent="0.25">
      <c r="A229" s="156"/>
      <c r="B229" s="42"/>
      <c r="C229" s="42"/>
      <c r="D229" s="3"/>
      <c r="E229" s="40"/>
      <c r="F229" s="41"/>
      <c r="G229" s="41"/>
      <c r="H229" s="41"/>
      <c r="I229" s="41"/>
      <c r="J229" s="8"/>
      <c r="K229" s="3"/>
      <c r="L229" s="3"/>
      <c r="M229" s="3"/>
      <c r="N229" s="7"/>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1:54" x14ac:dyDescent="0.25">
      <c r="A230" s="156"/>
      <c r="B230" s="42"/>
      <c r="C230" s="42"/>
      <c r="D230" s="3"/>
      <c r="E230" s="40"/>
      <c r="F230" s="41"/>
      <c r="G230" s="41"/>
      <c r="H230" s="41"/>
      <c r="I230" s="41"/>
      <c r="J230" s="8"/>
      <c r="K230" s="3"/>
      <c r="L230" s="3"/>
      <c r="M230" s="3"/>
      <c r="N230" s="7"/>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1:54" x14ac:dyDescent="0.25">
      <c r="A231" s="156"/>
      <c r="B231" s="42"/>
      <c r="C231" s="42"/>
      <c r="D231" s="3"/>
      <c r="E231" s="40"/>
      <c r="F231" s="41"/>
      <c r="G231" s="41"/>
      <c r="H231" s="41"/>
      <c r="I231" s="41"/>
      <c r="J231" s="8"/>
      <c r="K231" s="3"/>
      <c r="L231" s="3"/>
      <c r="M231" s="3"/>
      <c r="N231" s="7"/>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1:54" x14ac:dyDescent="0.25">
      <c r="A232" s="156"/>
      <c r="B232" s="42"/>
      <c r="C232" s="42"/>
      <c r="D232" s="3"/>
      <c r="E232" s="40"/>
      <c r="F232" s="41"/>
      <c r="G232" s="41"/>
      <c r="H232" s="41"/>
      <c r="I232" s="41"/>
      <c r="J232" s="8"/>
      <c r="K232" s="3"/>
      <c r="L232" s="3"/>
      <c r="M232" s="3"/>
      <c r="N232" s="7"/>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1:54" x14ac:dyDescent="0.25">
      <c r="A233" s="156"/>
      <c r="B233" s="42"/>
      <c r="C233" s="42"/>
      <c r="D233" s="3"/>
      <c r="E233" s="40"/>
      <c r="F233" s="41"/>
      <c r="G233" s="41"/>
      <c r="H233" s="41"/>
      <c r="I233" s="41"/>
      <c r="J233" s="8"/>
      <c r="K233" s="3"/>
      <c r="L233" s="3"/>
      <c r="M233" s="3"/>
      <c r="N233" s="7"/>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1:54" x14ac:dyDescent="0.25">
      <c r="A234" s="156"/>
      <c r="B234" s="42"/>
      <c r="C234" s="42"/>
      <c r="D234" s="3"/>
      <c r="E234" s="40"/>
      <c r="F234" s="41"/>
      <c r="G234" s="41"/>
      <c r="H234" s="41"/>
      <c r="I234" s="41"/>
      <c r="J234" s="8"/>
      <c r="K234" s="3"/>
      <c r="L234" s="3"/>
      <c r="M234" s="3"/>
      <c r="N234" s="7"/>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1:54" x14ac:dyDescent="0.25">
      <c r="A235" s="156"/>
      <c r="B235" s="42"/>
      <c r="C235" s="42"/>
      <c r="D235" s="3"/>
      <c r="E235" s="40"/>
      <c r="F235" s="41"/>
      <c r="G235" s="41"/>
      <c r="H235" s="41"/>
      <c r="I235" s="41"/>
      <c r="J235" s="8"/>
      <c r="K235" s="3"/>
      <c r="L235" s="3"/>
      <c r="M235" s="3"/>
      <c r="N235" s="7"/>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1:54" x14ac:dyDescent="0.25">
      <c r="A236" s="156"/>
      <c r="B236" s="42"/>
      <c r="C236" s="42"/>
      <c r="D236" s="3"/>
      <c r="E236" s="40"/>
      <c r="F236" s="41"/>
      <c r="G236" s="41"/>
      <c r="H236" s="41"/>
      <c r="I236" s="41"/>
      <c r="J236" s="8"/>
      <c r="K236" s="3"/>
      <c r="L236" s="3"/>
      <c r="M236" s="3"/>
      <c r="N236" s="7"/>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1:54" x14ac:dyDescent="0.25">
      <c r="A237" s="156"/>
      <c r="B237" s="42"/>
      <c r="C237" s="42"/>
      <c r="D237" s="3"/>
      <c r="E237" s="40"/>
      <c r="F237" s="41"/>
      <c r="G237" s="41"/>
      <c r="H237" s="41"/>
      <c r="I237" s="41"/>
      <c r="J237" s="8"/>
      <c r="K237" s="3"/>
      <c r="L237" s="3"/>
      <c r="M237" s="3"/>
      <c r="N237" s="7"/>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1:54" x14ac:dyDescent="0.25">
      <c r="A238" s="156"/>
      <c r="B238" s="42"/>
      <c r="C238" s="42"/>
      <c r="D238" s="3"/>
      <c r="E238" s="40"/>
      <c r="F238" s="41"/>
      <c r="G238" s="41"/>
      <c r="H238" s="41"/>
      <c r="I238" s="41"/>
      <c r="J238" s="8"/>
      <c r="K238" s="3"/>
      <c r="L238" s="3"/>
      <c r="M238" s="3"/>
      <c r="N238" s="7"/>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1:54" x14ac:dyDescent="0.25">
      <c r="A239" s="156"/>
      <c r="B239" s="42"/>
      <c r="C239" s="42"/>
      <c r="D239" s="3"/>
      <c r="E239" s="40"/>
      <c r="F239" s="41"/>
      <c r="G239" s="41"/>
      <c r="H239" s="41"/>
      <c r="I239" s="41"/>
      <c r="J239" s="8"/>
      <c r="K239" s="3"/>
      <c r="L239" s="3"/>
      <c r="M239" s="3"/>
      <c r="N239" s="7"/>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1:54" x14ac:dyDescent="0.25">
      <c r="A240" s="156"/>
      <c r="B240" s="42"/>
      <c r="C240" s="42"/>
      <c r="D240" s="3"/>
      <c r="E240" s="40"/>
      <c r="F240" s="41"/>
      <c r="G240" s="41"/>
      <c r="H240" s="41"/>
      <c r="I240" s="41"/>
      <c r="J240" s="8"/>
      <c r="K240" s="3"/>
      <c r="L240" s="3"/>
      <c r="M240" s="3"/>
      <c r="N240" s="7"/>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1:54" x14ac:dyDescent="0.25">
      <c r="A241" s="156"/>
      <c r="B241" s="42"/>
      <c r="C241" s="42"/>
      <c r="D241" s="3"/>
      <c r="E241" s="40"/>
      <c r="F241" s="41"/>
      <c r="G241" s="41"/>
      <c r="H241" s="41"/>
      <c r="I241" s="41"/>
      <c r="J241" s="8"/>
      <c r="K241" s="3"/>
      <c r="L241" s="3"/>
      <c r="M241" s="3"/>
      <c r="N241" s="7"/>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1:54" x14ac:dyDescent="0.25">
      <c r="A242" s="156"/>
      <c r="B242" s="42"/>
      <c r="C242" s="42"/>
      <c r="D242" s="3"/>
      <c r="E242" s="40"/>
      <c r="F242" s="41"/>
      <c r="G242" s="41"/>
      <c r="H242" s="41"/>
      <c r="I242" s="41"/>
      <c r="J242" s="8"/>
      <c r="K242" s="3"/>
      <c r="L242" s="3"/>
      <c r="M242" s="3"/>
      <c r="N242" s="7"/>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1:54" x14ac:dyDescent="0.25">
      <c r="A243" s="156"/>
      <c r="B243" s="42"/>
      <c r="C243" s="42"/>
      <c r="D243" s="3"/>
      <c r="E243" s="40"/>
      <c r="F243" s="41"/>
      <c r="G243" s="41"/>
      <c r="H243" s="41"/>
      <c r="I243" s="41"/>
      <c r="J243" s="8"/>
      <c r="K243" s="3"/>
      <c r="L243" s="3"/>
      <c r="M243" s="3"/>
      <c r="N243" s="7"/>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1:54" x14ac:dyDescent="0.25">
      <c r="A244" s="156"/>
      <c r="B244" s="42"/>
      <c r="C244" s="42"/>
      <c r="D244" s="3"/>
      <c r="E244" s="40"/>
      <c r="F244" s="41"/>
      <c r="G244" s="41"/>
      <c r="H244" s="41"/>
      <c r="I244" s="41"/>
      <c r="J244" s="8"/>
      <c r="K244" s="3"/>
      <c r="L244" s="3"/>
      <c r="M244" s="3"/>
      <c r="N244" s="7"/>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1:54" x14ac:dyDescent="0.25">
      <c r="A245" s="156"/>
      <c r="B245" s="42"/>
      <c r="C245" s="42"/>
      <c r="D245" s="3"/>
      <c r="E245" s="40"/>
      <c r="F245" s="41"/>
      <c r="G245" s="41"/>
      <c r="H245" s="41"/>
      <c r="I245" s="41"/>
      <c r="J245" s="8"/>
      <c r="K245" s="3"/>
      <c r="L245" s="3"/>
      <c r="M245" s="3"/>
      <c r="N245" s="7"/>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1:54" x14ac:dyDescent="0.25">
      <c r="A246" s="156"/>
      <c r="B246" s="42"/>
      <c r="C246" s="42"/>
      <c r="D246" s="3"/>
      <c r="E246" s="40"/>
      <c r="F246" s="41"/>
      <c r="G246" s="41"/>
      <c r="H246" s="41"/>
      <c r="I246" s="41"/>
      <c r="J246" s="8"/>
      <c r="K246" s="3"/>
      <c r="L246" s="3"/>
      <c r="M246" s="3"/>
      <c r="N246" s="7"/>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1:54" x14ac:dyDescent="0.25">
      <c r="A247" s="156"/>
      <c r="B247" s="42"/>
      <c r="C247" s="42"/>
      <c r="D247" s="3"/>
      <c r="E247" s="40"/>
      <c r="F247" s="41"/>
      <c r="G247" s="41"/>
      <c r="H247" s="41"/>
      <c r="I247" s="41"/>
      <c r="J247" s="8"/>
      <c r="K247" s="3"/>
      <c r="L247" s="3"/>
      <c r="M247" s="3"/>
      <c r="N247" s="7"/>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1:54" x14ac:dyDescent="0.25">
      <c r="A248" s="156"/>
      <c r="B248" s="42"/>
      <c r="C248" s="42"/>
      <c r="D248" s="3"/>
      <c r="E248" s="40"/>
      <c r="F248" s="41"/>
      <c r="G248" s="41"/>
      <c r="H248" s="41"/>
      <c r="I248" s="41"/>
      <c r="J248" s="8"/>
      <c r="K248" s="3"/>
      <c r="L248" s="3"/>
      <c r="M248" s="3"/>
      <c r="N248" s="7"/>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1:54" x14ac:dyDescent="0.25">
      <c r="A249" s="156"/>
      <c r="B249" s="42"/>
      <c r="C249" s="42"/>
      <c r="D249" s="3"/>
      <c r="E249" s="40"/>
      <c r="F249" s="41"/>
      <c r="G249" s="41"/>
      <c r="H249" s="41"/>
      <c r="I249" s="41"/>
      <c r="J249" s="8"/>
      <c r="K249" s="3"/>
      <c r="L249" s="3"/>
      <c r="M249" s="3"/>
      <c r="N249" s="7"/>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1:54" x14ac:dyDescent="0.25">
      <c r="A250" s="156"/>
      <c r="B250" s="42"/>
      <c r="C250" s="42"/>
      <c r="D250" s="3"/>
      <c r="E250" s="40"/>
      <c r="F250" s="41"/>
      <c r="G250" s="41"/>
      <c r="H250" s="41"/>
      <c r="I250" s="41"/>
      <c r="J250" s="8"/>
      <c r="K250" s="3"/>
      <c r="L250" s="3"/>
      <c r="M250" s="3"/>
      <c r="N250" s="7"/>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1:54" x14ac:dyDescent="0.25">
      <c r="A251" s="156"/>
      <c r="B251" s="42"/>
      <c r="C251" s="42"/>
      <c r="D251" s="3"/>
      <c r="E251" s="40"/>
      <c r="F251" s="41"/>
      <c r="G251" s="41"/>
      <c r="H251" s="41"/>
      <c r="I251" s="41"/>
      <c r="J251" s="8"/>
      <c r="K251" s="3"/>
      <c r="L251" s="3"/>
      <c r="M251" s="3"/>
      <c r="N251" s="7"/>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1:54" x14ac:dyDescent="0.25">
      <c r="A252" s="156"/>
      <c r="B252" s="42"/>
      <c r="C252" s="42"/>
      <c r="D252" s="3"/>
      <c r="E252" s="40"/>
      <c r="F252" s="41"/>
      <c r="G252" s="41"/>
      <c r="H252" s="41"/>
      <c r="I252" s="41"/>
      <c r="J252" s="8"/>
      <c r="K252" s="3"/>
      <c r="L252" s="3"/>
      <c r="M252" s="3"/>
      <c r="N252" s="7"/>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1:54" x14ac:dyDescent="0.25">
      <c r="A253" s="156"/>
      <c r="B253" s="42"/>
      <c r="C253" s="42"/>
      <c r="D253" s="3"/>
      <c r="E253" s="40"/>
      <c r="F253" s="41"/>
      <c r="G253" s="41"/>
      <c r="H253" s="41"/>
      <c r="I253" s="41"/>
      <c r="J253" s="8"/>
      <c r="K253" s="3"/>
      <c r="L253" s="3"/>
      <c r="M253" s="3"/>
      <c r="N253" s="7"/>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1:54" x14ac:dyDescent="0.25">
      <c r="A254" s="156"/>
      <c r="B254" s="42"/>
      <c r="C254" s="42"/>
      <c r="D254" s="3"/>
      <c r="E254" s="40"/>
      <c r="F254" s="41"/>
      <c r="G254" s="41"/>
      <c r="H254" s="41"/>
      <c r="I254" s="41"/>
      <c r="J254" s="8"/>
      <c r="K254" s="3"/>
      <c r="L254" s="3"/>
      <c r="M254" s="3"/>
      <c r="N254" s="7"/>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1:54" x14ac:dyDescent="0.25">
      <c r="A255" s="156"/>
      <c r="B255" s="42"/>
      <c r="C255" s="42"/>
      <c r="D255" s="3"/>
      <c r="E255" s="40"/>
      <c r="F255" s="41"/>
      <c r="G255" s="41"/>
      <c r="H255" s="41"/>
      <c r="I255" s="41"/>
      <c r="J255" s="8"/>
      <c r="K255" s="3"/>
      <c r="L255" s="3"/>
      <c r="M255" s="3"/>
      <c r="N255" s="7"/>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1:54" x14ac:dyDescent="0.25">
      <c r="A256" s="156"/>
      <c r="B256" s="42"/>
      <c r="C256" s="42"/>
      <c r="D256" s="3"/>
      <c r="E256" s="40"/>
      <c r="F256" s="41"/>
      <c r="G256" s="41"/>
      <c r="H256" s="41"/>
      <c r="I256" s="41"/>
      <c r="J256" s="8"/>
      <c r="K256" s="3"/>
      <c r="L256" s="3"/>
      <c r="M256" s="3"/>
      <c r="N256" s="7"/>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1:54" x14ac:dyDescent="0.25">
      <c r="A257" s="156"/>
      <c r="B257" s="42"/>
      <c r="C257" s="42"/>
      <c r="D257" s="3"/>
      <c r="E257" s="40"/>
      <c r="F257" s="41"/>
      <c r="G257" s="41"/>
      <c r="H257" s="41"/>
      <c r="I257" s="41"/>
      <c r="J257" s="8"/>
      <c r="K257" s="3"/>
      <c r="L257" s="3"/>
      <c r="M257" s="3"/>
      <c r="N257" s="7"/>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1:54" x14ac:dyDescent="0.25">
      <c r="A258" s="156"/>
      <c r="B258" s="42"/>
      <c r="C258" s="42"/>
      <c r="D258" s="3"/>
      <c r="E258" s="40"/>
      <c r="F258" s="41"/>
      <c r="G258" s="41"/>
      <c r="H258" s="41"/>
      <c r="I258" s="41"/>
      <c r="J258" s="8"/>
      <c r="K258" s="3"/>
      <c r="L258" s="3"/>
      <c r="M258" s="3"/>
      <c r="N258" s="7"/>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1:54" x14ac:dyDescent="0.25">
      <c r="A259" s="156"/>
      <c r="B259" s="42"/>
      <c r="C259" s="42"/>
      <c r="D259" s="3"/>
      <c r="E259" s="40"/>
      <c r="F259" s="41"/>
      <c r="G259" s="41"/>
      <c r="H259" s="41"/>
      <c r="I259" s="41"/>
      <c r="J259" s="8"/>
      <c r="K259" s="3"/>
      <c r="L259" s="3"/>
      <c r="M259" s="3"/>
      <c r="N259" s="7"/>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1:54" x14ac:dyDescent="0.25">
      <c r="A260" s="156"/>
      <c r="B260" s="42"/>
      <c r="C260" s="42"/>
      <c r="D260" s="3"/>
      <c r="E260" s="40"/>
      <c r="F260" s="41"/>
      <c r="G260" s="41"/>
      <c r="H260" s="41"/>
      <c r="I260" s="41"/>
      <c r="J260" s="8"/>
      <c r="K260" s="3"/>
      <c r="L260" s="3"/>
      <c r="M260" s="3"/>
      <c r="N260" s="7"/>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row>
    <row r="261" spans="1:54" x14ac:dyDescent="0.25">
      <c r="A261" s="156"/>
      <c r="B261" s="42"/>
      <c r="C261" s="42"/>
      <c r="D261" s="3"/>
      <c r="E261" s="40"/>
      <c r="F261" s="41"/>
      <c r="G261" s="41"/>
      <c r="H261" s="41"/>
      <c r="I261" s="41"/>
      <c r="J261" s="8"/>
      <c r="K261" s="3"/>
      <c r="L261" s="3"/>
      <c r="M261" s="3"/>
      <c r="N261" s="7"/>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row>
    <row r="262" spans="1:54" x14ac:dyDescent="0.25">
      <c r="A262" s="156"/>
      <c r="B262" s="42"/>
      <c r="C262" s="42"/>
      <c r="D262" s="3"/>
      <c r="E262" s="40"/>
      <c r="F262" s="41"/>
      <c r="G262" s="41"/>
      <c r="H262" s="41"/>
      <c r="I262" s="41"/>
      <c r="J262" s="8"/>
      <c r="K262" s="3"/>
      <c r="L262" s="3"/>
      <c r="M262" s="3"/>
      <c r="N262" s="7"/>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row>
    <row r="263" spans="1:54" x14ac:dyDescent="0.25">
      <c r="A263" s="156"/>
      <c r="B263" s="42"/>
      <c r="C263" s="42"/>
      <c r="D263" s="3"/>
      <c r="E263" s="40"/>
      <c r="F263" s="41"/>
      <c r="G263" s="41"/>
      <c r="H263" s="41"/>
      <c r="I263" s="41"/>
      <c r="J263" s="8"/>
      <c r="K263" s="3"/>
      <c r="L263" s="3"/>
      <c r="M263" s="3"/>
      <c r="N263" s="7"/>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row>
    <row r="264" spans="1:54" x14ac:dyDescent="0.25">
      <c r="A264" s="156"/>
      <c r="B264" s="42"/>
      <c r="C264" s="42"/>
      <c r="D264" s="3"/>
      <c r="E264" s="40"/>
      <c r="F264" s="41"/>
      <c r="G264" s="41"/>
      <c r="H264" s="41"/>
      <c r="I264" s="41"/>
      <c r="J264" s="8"/>
      <c r="K264" s="3"/>
      <c r="L264" s="3"/>
      <c r="M264" s="3"/>
      <c r="N264" s="7"/>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row>
    <row r="265" spans="1:54" x14ac:dyDescent="0.25">
      <c r="A265" s="156"/>
      <c r="B265" s="42"/>
      <c r="C265" s="42"/>
      <c r="D265" s="3"/>
      <c r="E265" s="40"/>
      <c r="F265" s="41"/>
      <c r="G265" s="41"/>
      <c r="H265" s="41"/>
      <c r="I265" s="41"/>
      <c r="J265" s="8"/>
      <c r="K265" s="3"/>
      <c r="L265" s="3"/>
      <c r="M265" s="3"/>
      <c r="N265" s="7"/>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row>
    <row r="266" spans="1:54" x14ac:dyDescent="0.25">
      <c r="A266" s="156"/>
      <c r="B266" s="42"/>
      <c r="C266" s="42"/>
      <c r="D266" s="3"/>
      <c r="E266" s="40"/>
      <c r="F266" s="41"/>
      <c r="G266" s="41"/>
      <c r="H266" s="41"/>
      <c r="I266" s="41"/>
      <c r="J266" s="8"/>
      <c r="K266" s="3"/>
      <c r="L266" s="3"/>
      <c r="M266" s="3"/>
      <c r="N266" s="7"/>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row>
    <row r="267" spans="1:54" x14ac:dyDescent="0.25">
      <c r="A267" s="156"/>
      <c r="B267" s="42"/>
      <c r="C267" s="42"/>
      <c r="D267" s="3"/>
      <c r="E267" s="40"/>
      <c r="F267" s="41"/>
      <c r="G267" s="41"/>
      <c r="H267" s="41"/>
      <c r="I267" s="41"/>
      <c r="J267" s="8"/>
      <c r="K267" s="3"/>
      <c r="L267" s="3"/>
      <c r="M267" s="3"/>
      <c r="N267" s="7"/>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row>
    <row r="268" spans="1:54" x14ac:dyDescent="0.25">
      <c r="A268" s="156"/>
      <c r="B268" s="42"/>
      <c r="C268" s="42"/>
      <c r="D268" s="3"/>
      <c r="E268" s="40"/>
      <c r="F268" s="41"/>
      <c r="G268" s="41"/>
      <c r="H268" s="41"/>
      <c r="I268" s="41"/>
      <c r="J268" s="8"/>
      <c r="K268" s="3"/>
      <c r="L268" s="3"/>
      <c r="M268" s="3"/>
      <c r="N268" s="7"/>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row>
    <row r="269" spans="1:54" x14ac:dyDescent="0.25">
      <c r="A269" s="156"/>
      <c r="B269" s="42"/>
      <c r="C269" s="42"/>
      <c r="D269" s="3"/>
      <c r="E269" s="40"/>
      <c r="F269" s="41"/>
      <c r="G269" s="41"/>
      <c r="H269" s="41"/>
      <c r="I269" s="41"/>
      <c r="J269" s="8"/>
      <c r="K269" s="3"/>
      <c r="L269" s="3"/>
      <c r="M269" s="3"/>
      <c r="N269" s="7"/>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row>
    <row r="270" spans="1:54" x14ac:dyDescent="0.25">
      <c r="A270" s="156"/>
      <c r="B270" s="42"/>
      <c r="C270" s="42"/>
      <c r="D270" s="3"/>
      <c r="E270" s="40"/>
      <c r="F270" s="41"/>
      <c r="G270" s="41"/>
      <c r="H270" s="41"/>
      <c r="I270" s="41"/>
      <c r="J270" s="8"/>
      <c r="K270" s="3"/>
      <c r="L270" s="3"/>
      <c r="M270" s="3"/>
      <c r="N270" s="7"/>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row>
    <row r="271" spans="1:54" x14ac:dyDescent="0.25">
      <c r="A271" s="156"/>
      <c r="B271" s="42"/>
      <c r="C271" s="42"/>
      <c r="D271" s="3"/>
      <c r="E271" s="40"/>
      <c r="F271" s="41"/>
      <c r="G271" s="41"/>
      <c r="H271" s="41"/>
      <c r="I271" s="41"/>
      <c r="J271" s="8"/>
      <c r="K271" s="3"/>
      <c r="L271" s="3"/>
      <c r="M271" s="3"/>
      <c r="N271" s="7"/>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row>
    <row r="272" spans="1:54" x14ac:dyDescent="0.25">
      <c r="A272" s="156"/>
      <c r="B272" s="42"/>
      <c r="C272" s="42"/>
      <c r="D272" s="3"/>
      <c r="E272" s="40"/>
      <c r="F272" s="41"/>
      <c r="G272" s="41"/>
      <c r="H272" s="41"/>
      <c r="I272" s="41"/>
      <c r="J272" s="8"/>
      <c r="K272" s="3"/>
      <c r="L272" s="3"/>
      <c r="M272" s="3"/>
      <c r="N272" s="7"/>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row>
    <row r="273" spans="1:54" x14ac:dyDescent="0.25">
      <c r="A273" s="156"/>
      <c r="B273" s="42"/>
      <c r="C273" s="42"/>
      <c r="D273" s="3"/>
      <c r="E273" s="40"/>
      <c r="F273" s="41"/>
      <c r="G273" s="41"/>
      <c r="H273" s="41"/>
      <c r="I273" s="41"/>
      <c r="J273" s="8"/>
      <c r="K273" s="3"/>
      <c r="L273" s="3"/>
      <c r="M273" s="3"/>
      <c r="N273" s="7"/>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row>
    <row r="274" spans="1:54" x14ac:dyDescent="0.25">
      <c r="A274" s="156"/>
      <c r="B274" s="42"/>
      <c r="C274" s="42"/>
      <c r="D274" s="3"/>
      <c r="E274" s="40"/>
      <c r="F274" s="41"/>
      <c r="G274" s="41"/>
      <c r="H274" s="41"/>
      <c r="I274" s="41"/>
      <c r="J274" s="8"/>
      <c r="K274" s="3"/>
      <c r="L274" s="3"/>
      <c r="M274" s="3"/>
      <c r="N274" s="7"/>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row>
    <row r="275" spans="1:54" x14ac:dyDescent="0.25">
      <c r="A275" s="156"/>
      <c r="B275" s="42"/>
      <c r="C275" s="42"/>
      <c r="D275" s="3"/>
      <c r="E275" s="40"/>
      <c r="F275" s="41"/>
      <c r="G275" s="41"/>
      <c r="H275" s="41"/>
      <c r="I275" s="41"/>
      <c r="J275" s="8"/>
      <c r="K275" s="3"/>
      <c r="L275" s="3"/>
      <c r="M275" s="3"/>
      <c r="N275" s="7"/>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row>
    <row r="276" spans="1:54" x14ac:dyDescent="0.25">
      <c r="A276" s="156"/>
      <c r="B276" s="42"/>
      <c r="C276" s="42"/>
      <c r="D276" s="3"/>
      <c r="E276" s="40"/>
      <c r="F276" s="41"/>
      <c r="G276" s="41"/>
      <c r="H276" s="41"/>
      <c r="I276" s="41"/>
      <c r="J276" s="8"/>
      <c r="K276" s="3"/>
      <c r="L276" s="3"/>
      <c r="M276" s="3"/>
      <c r="N276" s="7"/>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row>
    <row r="277" spans="1:54" x14ac:dyDescent="0.25">
      <c r="A277" s="156"/>
      <c r="B277" s="42"/>
      <c r="C277" s="42"/>
      <c r="D277" s="3"/>
      <c r="E277" s="40"/>
      <c r="F277" s="41"/>
      <c r="G277" s="41"/>
      <c r="H277" s="41"/>
      <c r="I277" s="41"/>
      <c r="J277" s="8"/>
      <c r="K277" s="3"/>
      <c r="L277" s="3"/>
      <c r="M277" s="3"/>
      <c r="N277" s="7"/>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row>
    <row r="278" spans="1:54" x14ac:dyDescent="0.25">
      <c r="A278" s="156"/>
      <c r="B278" s="42"/>
      <c r="C278" s="42"/>
      <c r="D278" s="3"/>
      <c r="E278" s="40"/>
      <c r="F278" s="41"/>
      <c r="G278" s="41"/>
      <c r="H278" s="41"/>
      <c r="I278" s="41"/>
      <c r="J278" s="8"/>
      <c r="K278" s="3"/>
      <c r="L278" s="3"/>
      <c r="M278" s="3"/>
      <c r="N278" s="7"/>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row>
    <row r="279" spans="1:54" x14ac:dyDescent="0.25">
      <c r="A279" s="156"/>
      <c r="B279" s="42"/>
      <c r="C279" s="42"/>
      <c r="D279" s="3"/>
      <c r="E279" s="40"/>
      <c r="F279" s="41"/>
      <c r="G279" s="41"/>
      <c r="H279" s="41"/>
      <c r="I279" s="41"/>
      <c r="J279" s="8"/>
      <c r="K279" s="3"/>
      <c r="L279" s="3"/>
      <c r="M279" s="3"/>
      <c r="N279" s="7"/>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row>
    <row r="280" spans="1:54" x14ac:dyDescent="0.25">
      <c r="A280" s="156"/>
      <c r="B280" s="42"/>
      <c r="C280" s="42"/>
      <c r="D280" s="3"/>
      <c r="E280" s="40"/>
      <c r="F280" s="41"/>
      <c r="G280" s="41"/>
      <c r="H280" s="41"/>
      <c r="I280" s="41"/>
      <c r="J280" s="8"/>
      <c r="K280" s="3"/>
      <c r="L280" s="3"/>
      <c r="M280" s="3"/>
      <c r="N280" s="7"/>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row>
    <row r="281" spans="1:54" x14ac:dyDescent="0.25">
      <c r="A281" s="156"/>
      <c r="B281" s="42"/>
      <c r="C281" s="42"/>
      <c r="D281" s="3"/>
      <c r="E281" s="40"/>
      <c r="F281" s="41"/>
      <c r="G281" s="41"/>
      <c r="H281" s="41"/>
      <c r="I281" s="41"/>
      <c r="J281" s="8"/>
      <c r="K281" s="3"/>
      <c r="L281" s="3"/>
      <c r="M281" s="3"/>
      <c r="N281" s="7"/>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row>
    <row r="282" spans="1:54" x14ac:dyDescent="0.25">
      <c r="A282" s="156"/>
      <c r="B282" s="42"/>
      <c r="C282" s="42"/>
      <c r="D282" s="3"/>
      <c r="E282" s="40"/>
      <c r="F282" s="41"/>
      <c r="G282" s="41"/>
      <c r="H282" s="41"/>
      <c r="I282" s="41"/>
      <c r="J282" s="8"/>
      <c r="K282" s="3"/>
      <c r="L282" s="3"/>
      <c r="M282" s="3"/>
      <c r="N282" s="7"/>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row>
    <row r="283" spans="1:54" x14ac:dyDescent="0.25">
      <c r="A283" s="156"/>
      <c r="B283" s="42"/>
      <c r="C283" s="42"/>
      <c r="D283" s="3"/>
      <c r="E283" s="40"/>
      <c r="F283" s="41"/>
      <c r="G283" s="41"/>
      <c r="H283" s="41"/>
      <c r="I283" s="41"/>
      <c r="J283" s="8"/>
      <c r="K283" s="3"/>
      <c r="L283" s="3"/>
      <c r="M283" s="3"/>
      <c r="N283" s="7"/>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row>
    <row r="284" spans="1:54" x14ac:dyDescent="0.25">
      <c r="A284" s="156"/>
      <c r="B284" s="42"/>
      <c r="C284" s="42"/>
      <c r="D284" s="3"/>
      <c r="E284" s="40"/>
      <c r="F284" s="41"/>
      <c r="G284" s="41"/>
      <c r="H284" s="41"/>
      <c r="I284" s="41"/>
      <c r="J284" s="8"/>
      <c r="K284" s="3"/>
      <c r="L284" s="3"/>
      <c r="M284" s="3"/>
      <c r="N284" s="7"/>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row>
    <row r="285" spans="1:54" x14ac:dyDescent="0.25">
      <c r="A285" s="156"/>
      <c r="B285" s="42"/>
      <c r="C285" s="42"/>
      <c r="D285" s="3"/>
      <c r="E285" s="40"/>
      <c r="F285" s="41"/>
      <c r="G285" s="41"/>
      <c r="H285" s="41"/>
      <c r="I285" s="41"/>
      <c r="J285" s="8"/>
      <c r="K285" s="3"/>
      <c r="L285" s="3"/>
      <c r="M285" s="3"/>
      <c r="N285" s="7"/>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row>
    <row r="286" spans="1:54" x14ac:dyDescent="0.25">
      <c r="A286" s="156"/>
      <c r="B286" s="42"/>
      <c r="C286" s="42"/>
      <c r="D286" s="3"/>
      <c r="E286" s="40"/>
      <c r="F286" s="41"/>
      <c r="G286" s="41"/>
      <c r="H286" s="41"/>
      <c r="I286" s="41"/>
      <c r="J286" s="8"/>
      <c r="K286" s="3"/>
      <c r="L286" s="3"/>
      <c r="M286" s="3"/>
      <c r="N286" s="7"/>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row>
    <row r="287" spans="1:54" x14ac:dyDescent="0.25">
      <c r="A287" s="156"/>
      <c r="B287" s="42"/>
      <c r="C287" s="42"/>
      <c r="D287" s="3"/>
      <c r="E287" s="40"/>
      <c r="F287" s="41"/>
      <c r="G287" s="41"/>
      <c r="H287" s="41"/>
      <c r="I287" s="41"/>
      <c r="J287" s="8"/>
      <c r="K287" s="3"/>
      <c r="L287" s="3"/>
      <c r="M287" s="3"/>
      <c r="N287" s="7"/>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row>
    <row r="288" spans="1:54" x14ac:dyDescent="0.25">
      <c r="A288" s="156"/>
      <c r="B288" s="42"/>
      <c r="C288" s="42"/>
      <c r="D288" s="3"/>
      <c r="E288" s="40"/>
      <c r="F288" s="41"/>
      <c r="G288" s="41"/>
      <c r="H288" s="41"/>
      <c r="I288" s="41"/>
      <c r="J288" s="8"/>
      <c r="K288" s="3"/>
      <c r="L288" s="3"/>
      <c r="M288" s="3"/>
      <c r="N288" s="7"/>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row>
    <row r="289" spans="1:54" x14ac:dyDescent="0.25">
      <c r="A289" s="156"/>
      <c r="B289" s="42"/>
      <c r="C289" s="42"/>
      <c r="D289" s="3"/>
      <c r="E289" s="40"/>
      <c r="F289" s="41"/>
      <c r="G289" s="41"/>
      <c r="H289" s="41"/>
      <c r="I289" s="41"/>
      <c r="J289" s="8"/>
      <c r="K289" s="3"/>
      <c r="L289" s="3"/>
      <c r="M289" s="3"/>
      <c r="N289" s="7"/>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row>
    <row r="290" spans="1:54" x14ac:dyDescent="0.25">
      <c r="A290" s="156"/>
      <c r="B290" s="42"/>
      <c r="C290" s="42"/>
      <c r="D290" s="3"/>
      <c r="E290" s="40"/>
      <c r="F290" s="41"/>
      <c r="G290" s="41"/>
      <c r="H290" s="41"/>
      <c r="I290" s="41"/>
      <c r="J290" s="8"/>
      <c r="K290" s="3"/>
      <c r="L290" s="3"/>
      <c r="M290" s="3"/>
      <c r="N290" s="7"/>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row>
    <row r="291" spans="1:54" x14ac:dyDescent="0.25">
      <c r="A291" s="156"/>
      <c r="B291" s="42"/>
      <c r="C291" s="42"/>
      <c r="D291" s="3"/>
      <c r="E291" s="40"/>
      <c r="F291" s="41"/>
      <c r="G291" s="41"/>
      <c r="H291" s="41"/>
      <c r="I291" s="41"/>
      <c r="J291" s="8"/>
      <c r="K291" s="3"/>
      <c r="L291" s="3"/>
      <c r="M291" s="3"/>
      <c r="N291" s="7"/>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row>
    <row r="292" spans="1:54" x14ac:dyDescent="0.25">
      <c r="A292" s="156"/>
      <c r="B292" s="42"/>
      <c r="C292" s="42"/>
      <c r="D292" s="3"/>
      <c r="E292" s="40"/>
      <c r="F292" s="41"/>
      <c r="G292" s="41"/>
      <c r="H292" s="41"/>
      <c r="I292" s="41"/>
      <c r="J292" s="8"/>
      <c r="K292" s="3"/>
      <c r="L292" s="3"/>
      <c r="M292" s="3"/>
      <c r="N292" s="7"/>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row>
    <row r="293" spans="1:54" x14ac:dyDescent="0.25">
      <c r="A293" s="156"/>
      <c r="B293" s="42"/>
      <c r="C293" s="42"/>
      <c r="D293" s="3"/>
      <c r="E293" s="40"/>
      <c r="F293" s="41"/>
      <c r="G293" s="41"/>
      <c r="H293" s="41"/>
      <c r="I293" s="41"/>
      <c r="J293" s="8"/>
      <c r="K293" s="3"/>
      <c r="L293" s="3"/>
      <c r="M293" s="3"/>
      <c r="N293" s="7"/>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row>
    <row r="294" spans="1:54" x14ac:dyDescent="0.25">
      <c r="A294" s="156"/>
      <c r="B294" s="42"/>
      <c r="C294" s="42"/>
      <c r="D294" s="3"/>
      <c r="E294" s="40"/>
      <c r="F294" s="41"/>
      <c r="G294" s="41"/>
      <c r="H294" s="41"/>
      <c r="I294" s="41"/>
      <c r="J294" s="8"/>
      <c r="K294" s="3"/>
      <c r="L294" s="3"/>
      <c r="M294" s="3"/>
      <c r="N294" s="7"/>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row>
    <row r="295" spans="1:54" x14ac:dyDescent="0.25">
      <c r="A295" s="156"/>
      <c r="B295" s="42"/>
      <c r="C295" s="42"/>
      <c r="D295" s="3"/>
      <c r="E295" s="40"/>
      <c r="F295" s="41"/>
      <c r="G295" s="41"/>
      <c r="H295" s="41"/>
      <c r="I295" s="41"/>
      <c r="J295" s="8"/>
      <c r="K295" s="3"/>
      <c r="L295" s="3"/>
      <c r="M295" s="3"/>
      <c r="N295" s="7"/>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row>
    <row r="296" spans="1:54" x14ac:dyDescent="0.25">
      <c r="A296" s="156"/>
      <c r="B296" s="42"/>
      <c r="C296" s="42"/>
      <c r="D296" s="3"/>
      <c r="E296" s="40"/>
      <c r="F296" s="41"/>
      <c r="G296" s="41"/>
      <c r="H296" s="41"/>
      <c r="I296" s="41"/>
      <c r="J296" s="8"/>
      <c r="K296" s="3"/>
      <c r="L296" s="3"/>
      <c r="M296" s="3"/>
      <c r="N296" s="7"/>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row>
    <row r="297" spans="1:54" x14ac:dyDescent="0.25">
      <c r="A297" s="156"/>
      <c r="B297" s="42"/>
      <c r="C297" s="42"/>
      <c r="D297" s="3"/>
      <c r="E297" s="40"/>
      <c r="F297" s="41"/>
      <c r="G297" s="41"/>
      <c r="H297" s="41"/>
      <c r="I297" s="41"/>
      <c r="J297" s="8"/>
      <c r="K297" s="3"/>
      <c r="L297" s="3"/>
      <c r="M297" s="3"/>
      <c r="N297" s="7"/>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row>
    <row r="298" spans="1:54" x14ac:dyDescent="0.25">
      <c r="A298" s="156"/>
      <c r="B298" s="42"/>
      <c r="C298" s="42"/>
      <c r="D298" s="3"/>
      <c r="E298" s="40"/>
      <c r="F298" s="41"/>
      <c r="G298" s="41"/>
      <c r="H298" s="41"/>
      <c r="I298" s="41"/>
      <c r="J298" s="8"/>
      <c r="K298" s="3"/>
      <c r="L298" s="3"/>
      <c r="M298" s="3"/>
      <c r="N298" s="7"/>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row>
    <row r="299" spans="1:54" x14ac:dyDescent="0.25">
      <c r="A299" s="156"/>
      <c r="B299" s="42"/>
      <c r="C299" s="42"/>
      <c r="D299" s="3"/>
      <c r="E299" s="40"/>
      <c r="F299" s="41"/>
      <c r="G299" s="41"/>
      <c r="H299" s="41"/>
      <c r="I299" s="41"/>
      <c r="J299" s="8"/>
      <c r="K299" s="3"/>
      <c r="L299" s="3"/>
      <c r="M299" s="3"/>
      <c r="N299" s="7"/>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row>
    <row r="300" spans="1:54" x14ac:dyDescent="0.25">
      <c r="A300" s="156"/>
      <c r="B300" s="42"/>
      <c r="C300" s="42"/>
      <c r="D300" s="3"/>
      <c r="E300" s="40"/>
      <c r="F300" s="41"/>
      <c r="G300" s="41"/>
      <c r="H300" s="41"/>
      <c r="I300" s="41"/>
      <c r="J300" s="8"/>
      <c r="K300" s="3"/>
      <c r="L300" s="3"/>
      <c r="M300" s="3"/>
      <c r="N300" s="7"/>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row>
    <row r="301" spans="1:54" x14ac:dyDescent="0.25">
      <c r="A301" s="156"/>
      <c r="B301" s="42"/>
      <c r="C301" s="42"/>
      <c r="D301" s="3"/>
      <c r="E301" s="40"/>
      <c r="F301" s="41"/>
      <c r="G301" s="41"/>
      <c r="H301" s="41"/>
      <c r="I301" s="41"/>
      <c r="J301" s="8"/>
      <c r="K301" s="3"/>
      <c r="L301" s="3"/>
      <c r="M301" s="3"/>
      <c r="N301" s="7"/>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row>
    <row r="302" spans="1:54" x14ac:dyDescent="0.25">
      <c r="A302" s="156"/>
      <c r="B302" s="42"/>
      <c r="C302" s="42"/>
      <c r="D302" s="3"/>
      <c r="E302" s="40"/>
      <c r="F302" s="41"/>
      <c r="G302" s="41"/>
      <c r="H302" s="41"/>
      <c r="I302" s="41"/>
      <c r="J302" s="8"/>
      <c r="K302" s="3"/>
      <c r="L302" s="3"/>
      <c r="M302" s="3"/>
      <c r="N302" s="7"/>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row>
    <row r="303" spans="1:54" x14ac:dyDescent="0.25">
      <c r="A303" s="156"/>
      <c r="B303" s="42"/>
      <c r="C303" s="42"/>
      <c r="D303" s="3"/>
      <c r="E303" s="40"/>
      <c r="F303" s="41"/>
      <c r="G303" s="41"/>
      <c r="H303" s="41"/>
      <c r="I303" s="41"/>
      <c r="J303" s="8"/>
      <c r="K303" s="3"/>
      <c r="L303" s="3"/>
      <c r="M303" s="3"/>
      <c r="N303" s="7"/>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row>
    <row r="304" spans="1:54" x14ac:dyDescent="0.25">
      <c r="A304" s="156"/>
      <c r="B304" s="42"/>
      <c r="C304" s="42"/>
      <c r="D304" s="3"/>
      <c r="E304" s="40"/>
      <c r="F304" s="41"/>
      <c r="G304" s="41"/>
      <c r="H304" s="41"/>
      <c r="I304" s="41"/>
      <c r="J304" s="8"/>
      <c r="K304" s="3"/>
      <c r="L304" s="3"/>
      <c r="M304" s="3"/>
      <c r="N304" s="7"/>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row>
    <row r="305" spans="1:54" x14ac:dyDescent="0.25">
      <c r="A305" s="156"/>
      <c r="B305" s="42"/>
      <c r="C305" s="42"/>
      <c r="D305" s="3"/>
      <c r="E305" s="40"/>
      <c r="F305" s="41"/>
      <c r="G305" s="41"/>
      <c r="H305" s="41"/>
      <c r="I305" s="41"/>
      <c r="J305" s="8"/>
      <c r="K305" s="3"/>
      <c r="L305" s="3"/>
      <c r="M305" s="3"/>
      <c r="N305" s="7"/>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row>
    <row r="306" spans="1:54" x14ac:dyDescent="0.25">
      <c r="A306" s="156"/>
      <c r="B306" s="42"/>
      <c r="C306" s="42"/>
      <c r="D306" s="3"/>
      <c r="E306" s="40"/>
      <c r="F306" s="41"/>
      <c r="G306" s="41"/>
      <c r="H306" s="41"/>
      <c r="I306" s="41"/>
      <c r="J306" s="8"/>
      <c r="K306" s="3"/>
      <c r="L306" s="3"/>
      <c r="M306" s="3"/>
      <c r="N306" s="7"/>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row>
    <row r="307" spans="1:54" x14ac:dyDescent="0.25">
      <c r="A307" s="156"/>
      <c r="B307" s="42"/>
      <c r="C307" s="42"/>
      <c r="D307" s="3"/>
      <c r="E307" s="40"/>
      <c r="F307" s="41"/>
      <c r="G307" s="41"/>
      <c r="H307" s="41"/>
      <c r="I307" s="41"/>
      <c r="J307" s="8"/>
      <c r="K307" s="3"/>
      <c r="L307" s="3"/>
      <c r="M307" s="3"/>
      <c r="N307" s="7"/>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row>
    <row r="308" spans="1:54" x14ac:dyDescent="0.25">
      <c r="A308" s="156"/>
      <c r="B308" s="42"/>
      <c r="C308" s="42"/>
      <c r="D308" s="3"/>
      <c r="E308" s="40"/>
      <c r="F308" s="41"/>
      <c r="G308" s="41"/>
      <c r="H308" s="41"/>
      <c r="I308" s="41"/>
      <c r="J308" s="8"/>
      <c r="K308" s="3"/>
      <c r="L308" s="3"/>
      <c r="M308" s="3"/>
      <c r="N308" s="7"/>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row>
    <row r="309" spans="1:54" x14ac:dyDescent="0.25">
      <c r="A309" s="156"/>
      <c r="B309" s="42"/>
      <c r="C309" s="42"/>
      <c r="D309" s="3"/>
      <c r="E309" s="40"/>
      <c r="F309" s="41"/>
      <c r="G309" s="41"/>
      <c r="H309" s="41"/>
      <c r="I309" s="41"/>
      <c r="J309" s="8"/>
      <c r="K309" s="3"/>
      <c r="L309" s="3"/>
      <c r="M309" s="3"/>
      <c r="N309" s="7"/>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row>
    <row r="310" spans="1:54" x14ac:dyDescent="0.25">
      <c r="A310" s="156"/>
      <c r="B310" s="42"/>
      <c r="C310" s="42"/>
      <c r="D310" s="3"/>
      <c r="E310" s="40"/>
      <c r="F310" s="41"/>
      <c r="G310" s="41"/>
      <c r="H310" s="41"/>
      <c r="I310" s="41"/>
      <c r="J310" s="8"/>
      <c r="K310" s="3"/>
      <c r="L310" s="3"/>
      <c r="M310" s="3"/>
      <c r="N310" s="7"/>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row>
    <row r="311" spans="1:54" x14ac:dyDescent="0.25">
      <c r="A311" s="156"/>
      <c r="B311" s="42"/>
      <c r="C311" s="42"/>
      <c r="D311" s="3"/>
      <c r="E311" s="40"/>
      <c r="F311" s="41"/>
      <c r="G311" s="41"/>
      <c r="H311" s="41"/>
      <c r="I311" s="41"/>
      <c r="J311" s="8"/>
      <c r="K311" s="3"/>
      <c r="L311" s="3"/>
      <c r="M311" s="3"/>
      <c r="N311" s="7"/>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row>
    <row r="312" spans="1:54" x14ac:dyDescent="0.25">
      <c r="A312" s="156"/>
      <c r="B312" s="42"/>
      <c r="C312" s="42"/>
      <c r="D312" s="3"/>
      <c r="E312" s="40"/>
      <c r="F312" s="41"/>
      <c r="G312" s="41"/>
      <c r="H312" s="41"/>
      <c r="I312" s="41"/>
      <c r="J312" s="8"/>
      <c r="K312" s="3"/>
      <c r="L312" s="3"/>
      <c r="M312" s="3"/>
      <c r="N312" s="7"/>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row>
    <row r="313" spans="1:54" x14ac:dyDescent="0.25">
      <c r="A313" s="156"/>
      <c r="B313" s="42"/>
      <c r="C313" s="42"/>
      <c r="D313" s="3"/>
      <c r="E313" s="40"/>
      <c r="F313" s="41"/>
      <c r="G313" s="41"/>
      <c r="H313" s="41"/>
      <c r="I313" s="41"/>
      <c r="J313" s="8"/>
      <c r="K313" s="3"/>
      <c r="L313" s="3"/>
      <c r="M313" s="3"/>
      <c r="N313" s="7"/>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row>
    <row r="314" spans="1:54" x14ac:dyDescent="0.25">
      <c r="A314" s="156"/>
      <c r="B314" s="42"/>
      <c r="C314" s="42"/>
      <c r="D314" s="3"/>
      <c r="E314" s="40"/>
      <c r="F314" s="41"/>
      <c r="G314" s="41"/>
      <c r="H314" s="41"/>
      <c r="I314" s="41"/>
      <c r="J314" s="8"/>
      <c r="K314" s="3"/>
      <c r="L314" s="3"/>
      <c r="M314" s="3"/>
      <c r="N314" s="7"/>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row>
    <row r="315" spans="1:54" x14ac:dyDescent="0.25">
      <c r="A315" s="156"/>
      <c r="B315" s="42"/>
      <c r="C315" s="42"/>
      <c r="D315" s="3"/>
      <c r="E315" s="40"/>
      <c r="F315" s="41"/>
      <c r="G315" s="41"/>
      <c r="H315" s="41"/>
      <c r="I315" s="41"/>
      <c r="J315" s="8"/>
      <c r="K315" s="3"/>
      <c r="L315" s="3"/>
      <c r="M315" s="3"/>
      <c r="N315" s="7"/>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row>
    <row r="316" spans="1:54" x14ac:dyDescent="0.25">
      <c r="A316" s="156"/>
      <c r="B316" s="42"/>
      <c r="C316" s="42"/>
      <c r="D316" s="3"/>
      <c r="E316" s="40"/>
      <c r="F316" s="41"/>
      <c r="G316" s="41"/>
      <c r="H316" s="41"/>
      <c r="I316" s="41"/>
      <c r="J316" s="8"/>
      <c r="K316" s="3"/>
      <c r="L316" s="3"/>
      <c r="M316" s="3"/>
      <c r="N316" s="7"/>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row>
    <row r="317" spans="1:54" x14ac:dyDescent="0.25">
      <c r="A317" s="156"/>
      <c r="B317" s="42"/>
      <c r="C317" s="42"/>
      <c r="D317" s="3"/>
      <c r="E317" s="40"/>
      <c r="F317" s="41"/>
      <c r="G317" s="41"/>
      <c r="H317" s="41"/>
      <c r="I317" s="41"/>
      <c r="J317" s="8"/>
      <c r="K317" s="3"/>
      <c r="L317" s="3"/>
      <c r="M317" s="3"/>
      <c r="N317" s="7"/>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row>
    <row r="318" spans="1:54" x14ac:dyDescent="0.25">
      <c r="A318" s="156"/>
      <c r="B318" s="42"/>
      <c r="C318" s="42"/>
      <c r="D318" s="3"/>
      <c r="E318" s="40"/>
      <c r="F318" s="41"/>
      <c r="G318" s="41"/>
      <c r="H318" s="41"/>
      <c r="I318" s="41"/>
      <c r="J318" s="8"/>
      <c r="K318" s="3"/>
      <c r="L318" s="3"/>
      <c r="M318" s="3"/>
      <c r="N318" s="7"/>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row>
    <row r="319" spans="1:54" x14ac:dyDescent="0.25">
      <c r="A319" s="156"/>
      <c r="B319" s="42"/>
      <c r="C319" s="42"/>
      <c r="D319" s="3"/>
      <c r="E319" s="40"/>
      <c r="F319" s="41"/>
      <c r="G319" s="41"/>
      <c r="H319" s="41"/>
      <c r="I319" s="41"/>
      <c r="J319" s="8"/>
      <c r="K319" s="3"/>
      <c r="L319" s="3"/>
      <c r="M319" s="3"/>
      <c r="N319" s="7"/>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row>
    <row r="320" spans="1:54" x14ac:dyDescent="0.25">
      <c r="A320" s="156"/>
      <c r="B320" s="42"/>
      <c r="C320" s="42"/>
      <c r="D320" s="3"/>
      <c r="E320" s="40"/>
      <c r="F320" s="41"/>
      <c r="G320" s="41"/>
      <c r="H320" s="41"/>
      <c r="I320" s="41"/>
      <c r="J320" s="8"/>
      <c r="K320" s="3"/>
      <c r="L320" s="3"/>
      <c r="M320" s="3"/>
      <c r="N320" s="7"/>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row>
    <row r="321" spans="1:54" x14ac:dyDescent="0.25">
      <c r="A321" s="156"/>
      <c r="B321" s="42"/>
      <c r="C321" s="42"/>
      <c r="D321" s="3"/>
      <c r="E321" s="40"/>
      <c r="F321" s="41"/>
      <c r="G321" s="41"/>
      <c r="H321" s="41"/>
      <c r="I321" s="41"/>
      <c r="J321" s="8"/>
      <c r="K321" s="3"/>
      <c r="L321" s="3"/>
      <c r="M321" s="3"/>
      <c r="N321" s="7"/>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row>
    <row r="322" spans="1:54" x14ac:dyDescent="0.25">
      <c r="A322" s="156"/>
      <c r="B322" s="42"/>
      <c r="C322" s="42"/>
      <c r="D322" s="3"/>
      <c r="E322" s="40"/>
      <c r="F322" s="41"/>
      <c r="G322" s="41"/>
      <c r="H322" s="41"/>
      <c r="I322" s="41"/>
      <c r="J322" s="8"/>
      <c r="K322" s="3"/>
      <c r="L322" s="3"/>
      <c r="M322" s="3"/>
      <c r="N322" s="7"/>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row>
    <row r="323" spans="1:54" x14ac:dyDescent="0.25">
      <c r="A323" s="156"/>
      <c r="B323" s="42"/>
      <c r="C323" s="42"/>
      <c r="D323" s="3"/>
      <c r="E323" s="40"/>
      <c r="F323" s="41"/>
      <c r="G323" s="41"/>
      <c r="H323" s="41"/>
      <c r="I323" s="41"/>
      <c r="J323" s="8"/>
      <c r="K323" s="3"/>
      <c r="L323" s="3"/>
      <c r="M323" s="3"/>
      <c r="N323" s="7"/>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row>
    <row r="324" spans="1:54" x14ac:dyDescent="0.25">
      <c r="A324" s="156"/>
      <c r="B324" s="42"/>
      <c r="C324" s="42"/>
      <c r="D324" s="3"/>
      <c r="E324" s="40"/>
      <c r="F324" s="41"/>
      <c r="G324" s="41"/>
      <c r="H324" s="41"/>
      <c r="I324" s="41"/>
      <c r="J324" s="8"/>
      <c r="K324" s="3"/>
      <c r="L324" s="3"/>
      <c r="M324" s="3"/>
      <c r="N324" s="7"/>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row>
    <row r="325" spans="1:54" x14ac:dyDescent="0.25">
      <c r="A325" s="156"/>
      <c r="B325" s="42"/>
      <c r="C325" s="42"/>
      <c r="D325" s="3"/>
      <c r="E325" s="40"/>
      <c r="F325" s="41"/>
      <c r="G325" s="41"/>
      <c r="H325" s="41"/>
      <c r="I325" s="41"/>
      <c r="J325" s="8"/>
      <c r="K325" s="3"/>
      <c r="L325" s="3"/>
      <c r="M325" s="3"/>
      <c r="N325" s="7"/>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row>
    <row r="326" spans="1:54" x14ac:dyDescent="0.25">
      <c r="A326" s="156"/>
      <c r="B326" s="42"/>
      <c r="C326" s="42"/>
      <c r="D326" s="3"/>
      <c r="E326" s="40"/>
      <c r="F326" s="41"/>
      <c r="G326" s="41"/>
      <c r="H326" s="41"/>
      <c r="I326" s="41"/>
      <c r="J326" s="8"/>
      <c r="K326" s="3"/>
      <c r="L326" s="3"/>
      <c r="M326" s="3"/>
      <c r="N326" s="7"/>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row>
    <row r="327" spans="1:54" x14ac:dyDescent="0.25">
      <c r="A327" s="156"/>
      <c r="B327" s="42"/>
      <c r="C327" s="42"/>
      <c r="D327" s="3"/>
      <c r="E327" s="40"/>
      <c r="F327" s="41"/>
      <c r="G327" s="41"/>
      <c r="H327" s="41"/>
      <c r="I327" s="41"/>
      <c r="J327" s="8"/>
      <c r="K327" s="3"/>
      <c r="L327" s="3"/>
      <c r="M327" s="3"/>
      <c r="N327" s="7"/>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row>
    <row r="328" spans="1:54" x14ac:dyDescent="0.25">
      <c r="A328" s="156"/>
      <c r="B328" s="42"/>
      <c r="C328" s="42"/>
      <c r="D328" s="3"/>
      <c r="E328" s="40"/>
      <c r="F328" s="41"/>
      <c r="G328" s="41"/>
      <c r="H328" s="41"/>
      <c r="I328" s="41"/>
      <c r="J328" s="8"/>
      <c r="K328" s="3"/>
      <c r="L328" s="3"/>
      <c r="M328" s="3"/>
      <c r="N328" s="7"/>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row>
    <row r="329" spans="1:54" x14ac:dyDescent="0.25">
      <c r="A329" s="156"/>
      <c r="B329" s="42"/>
      <c r="C329" s="42"/>
      <c r="D329" s="3"/>
      <c r="E329" s="40"/>
      <c r="F329" s="41"/>
      <c r="G329" s="41"/>
      <c r="H329" s="41"/>
      <c r="I329" s="41"/>
      <c r="J329" s="8"/>
      <c r="K329" s="3"/>
      <c r="L329" s="3"/>
      <c r="M329" s="3"/>
      <c r="N329" s="7"/>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row>
    <row r="330" spans="1:54" x14ac:dyDescent="0.25">
      <c r="A330" s="156"/>
      <c r="B330" s="42"/>
      <c r="C330" s="42"/>
      <c r="D330" s="3"/>
      <c r="E330" s="40"/>
      <c r="F330" s="41"/>
      <c r="G330" s="41"/>
      <c r="H330" s="41"/>
      <c r="I330" s="41"/>
      <c r="J330" s="8"/>
      <c r="K330" s="3"/>
      <c r="L330" s="3"/>
      <c r="M330" s="3"/>
      <c r="N330" s="7"/>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row>
    <row r="331" spans="1:54" x14ac:dyDescent="0.25">
      <c r="A331" s="156"/>
      <c r="B331" s="42"/>
      <c r="C331" s="42"/>
      <c r="D331" s="3"/>
      <c r="E331" s="40"/>
      <c r="F331" s="41"/>
      <c r="G331" s="41"/>
      <c r="H331" s="41"/>
      <c r="I331" s="41"/>
      <c r="J331" s="8"/>
      <c r="K331" s="3"/>
      <c r="L331" s="3"/>
      <c r="M331" s="3"/>
      <c r="N331" s="7"/>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row>
    <row r="332" spans="1:54" x14ac:dyDescent="0.25">
      <c r="A332" s="156"/>
      <c r="B332" s="42"/>
      <c r="C332" s="42"/>
      <c r="D332" s="3"/>
      <c r="E332" s="40"/>
      <c r="F332" s="41"/>
      <c r="G332" s="41"/>
      <c r="H332" s="41"/>
      <c r="I332" s="41"/>
      <c r="J332" s="8"/>
      <c r="K332" s="3"/>
      <c r="L332" s="3"/>
      <c r="M332" s="3"/>
      <c r="N332" s="7"/>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row>
    <row r="333" spans="1:54" x14ac:dyDescent="0.25">
      <c r="A333" s="156"/>
      <c r="B333" s="42"/>
      <c r="C333" s="42"/>
      <c r="D333" s="3"/>
      <c r="E333" s="40"/>
      <c r="F333" s="41"/>
      <c r="G333" s="41"/>
      <c r="H333" s="41"/>
      <c r="I333" s="41"/>
      <c r="J333" s="8"/>
      <c r="K333" s="3"/>
      <c r="L333" s="3"/>
      <c r="M333" s="3"/>
      <c r="N333" s="7"/>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row>
    <row r="334" spans="1:54" x14ac:dyDescent="0.25">
      <c r="A334" s="156"/>
      <c r="B334" s="42"/>
      <c r="C334" s="42"/>
      <c r="D334" s="3"/>
      <c r="E334" s="40"/>
      <c r="F334" s="41"/>
      <c r="G334" s="41"/>
      <c r="H334" s="41"/>
      <c r="I334" s="41"/>
      <c r="J334" s="8"/>
      <c r="K334" s="3"/>
      <c r="L334" s="3"/>
      <c r="M334" s="3"/>
      <c r="N334" s="7"/>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row>
    <row r="335" spans="1:54" x14ac:dyDescent="0.25">
      <c r="A335" s="156"/>
      <c r="B335" s="42"/>
      <c r="C335" s="42"/>
      <c r="D335" s="3"/>
      <c r="E335" s="40"/>
      <c r="F335" s="41"/>
      <c r="G335" s="41"/>
      <c r="H335" s="41"/>
      <c r="I335" s="41"/>
      <c r="J335" s="8"/>
      <c r="K335" s="3"/>
      <c r="L335" s="3"/>
      <c r="M335" s="3"/>
      <c r="N335" s="7"/>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row>
    <row r="336" spans="1:54" x14ac:dyDescent="0.25">
      <c r="A336" s="156"/>
      <c r="B336" s="42"/>
      <c r="C336" s="42"/>
      <c r="D336" s="3"/>
      <c r="E336" s="40"/>
      <c r="F336" s="41"/>
      <c r="G336" s="41"/>
      <c r="H336" s="41"/>
      <c r="I336" s="41"/>
      <c r="J336" s="8"/>
      <c r="K336" s="3"/>
      <c r="L336" s="3"/>
      <c r="M336" s="3"/>
      <c r="N336" s="7"/>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row>
    <row r="337" spans="1:54" x14ac:dyDescent="0.25">
      <c r="A337" s="156"/>
      <c r="B337" s="42"/>
      <c r="C337" s="42"/>
      <c r="D337" s="3"/>
      <c r="E337" s="40"/>
      <c r="F337" s="41"/>
      <c r="G337" s="41"/>
      <c r="H337" s="41"/>
      <c r="I337" s="41"/>
      <c r="J337" s="8"/>
      <c r="K337" s="3"/>
      <c r="L337" s="3"/>
      <c r="M337" s="3"/>
      <c r="N337" s="7"/>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row>
    <row r="338" spans="1:54" x14ac:dyDescent="0.25">
      <c r="A338" s="156"/>
      <c r="B338" s="42"/>
      <c r="C338" s="42"/>
      <c r="D338" s="3"/>
      <c r="E338" s="40"/>
      <c r="F338" s="41"/>
      <c r="G338" s="41"/>
      <c r="H338" s="41"/>
      <c r="I338" s="41"/>
      <c r="J338" s="8"/>
      <c r="K338" s="3"/>
      <c r="L338" s="3"/>
      <c r="M338" s="3"/>
      <c r="N338" s="7"/>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row>
    <row r="339" spans="1:54" x14ac:dyDescent="0.25">
      <c r="A339" s="156"/>
      <c r="B339" s="42"/>
      <c r="C339" s="42"/>
      <c r="D339" s="3"/>
      <c r="E339" s="40"/>
      <c r="F339" s="41"/>
      <c r="G339" s="41"/>
      <c r="H339" s="41"/>
      <c r="I339" s="41"/>
      <c r="J339" s="8"/>
      <c r="K339" s="3"/>
      <c r="L339" s="3"/>
      <c r="M339" s="3"/>
      <c r="N339" s="7"/>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row>
    <row r="340" spans="1:54" x14ac:dyDescent="0.25">
      <c r="A340" s="156"/>
      <c r="B340" s="42"/>
      <c r="C340" s="42"/>
      <c r="D340" s="3"/>
      <c r="E340" s="40"/>
      <c r="F340" s="41"/>
      <c r="G340" s="41"/>
      <c r="H340" s="41"/>
      <c r="I340" s="41"/>
      <c r="J340" s="8"/>
      <c r="K340" s="3"/>
      <c r="L340" s="3"/>
      <c r="M340" s="3"/>
      <c r="N340" s="7"/>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row>
    <row r="341" spans="1:54" x14ac:dyDescent="0.25">
      <c r="A341" s="156"/>
      <c r="B341" s="42"/>
      <c r="C341" s="42"/>
      <c r="D341" s="3"/>
      <c r="E341" s="40"/>
      <c r="F341" s="41"/>
      <c r="G341" s="41"/>
      <c r="H341" s="41"/>
      <c r="I341" s="41"/>
      <c r="J341" s="8"/>
      <c r="K341" s="3"/>
      <c r="L341" s="3"/>
      <c r="M341" s="3"/>
      <c r="N341" s="7"/>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row>
    <row r="342" spans="1:54" x14ac:dyDescent="0.25">
      <c r="A342" s="156"/>
      <c r="B342" s="42"/>
      <c r="C342" s="42"/>
      <c r="D342" s="3"/>
      <c r="E342" s="40"/>
      <c r="F342" s="41"/>
      <c r="G342" s="41"/>
      <c r="H342" s="41"/>
      <c r="I342" s="41"/>
      <c r="J342" s="8"/>
      <c r="K342" s="3"/>
      <c r="L342" s="3"/>
      <c r="M342" s="3"/>
      <c r="N342" s="7"/>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row>
    <row r="343" spans="1:54" x14ac:dyDescent="0.25">
      <c r="A343" s="156"/>
      <c r="B343" s="42"/>
      <c r="C343" s="42"/>
      <c r="D343" s="3"/>
      <c r="E343" s="40"/>
      <c r="F343" s="41"/>
      <c r="G343" s="41"/>
      <c r="H343" s="41"/>
      <c r="I343" s="41"/>
      <c r="J343" s="8"/>
      <c r="K343" s="3"/>
      <c r="L343" s="3"/>
      <c r="M343" s="3"/>
      <c r="N343" s="7"/>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row>
    <row r="344" spans="1:54" x14ac:dyDescent="0.25">
      <c r="A344" s="156"/>
      <c r="B344" s="42"/>
      <c r="C344" s="42"/>
      <c r="D344" s="3"/>
      <c r="E344" s="40"/>
      <c r="F344" s="41"/>
      <c r="G344" s="41"/>
      <c r="H344" s="41"/>
      <c r="I344" s="41"/>
      <c r="J344" s="8"/>
      <c r="K344" s="3"/>
      <c r="L344" s="3"/>
      <c r="M344" s="3"/>
      <c r="N344" s="7"/>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row>
    <row r="345" spans="1:54" x14ac:dyDescent="0.25">
      <c r="A345" s="156"/>
      <c r="B345" s="42"/>
      <c r="C345" s="42"/>
      <c r="D345" s="3"/>
      <c r="E345" s="40"/>
      <c r="F345" s="41"/>
      <c r="G345" s="41"/>
      <c r="H345" s="41"/>
      <c r="I345" s="41"/>
      <c r="J345" s="8"/>
      <c r="K345" s="3"/>
      <c r="L345" s="3"/>
      <c r="M345" s="3"/>
      <c r="N345" s="7"/>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row>
    <row r="346" spans="1:54" x14ac:dyDescent="0.25">
      <c r="A346" s="156"/>
      <c r="B346" s="42"/>
      <c r="C346" s="42"/>
      <c r="D346" s="3"/>
      <c r="E346" s="40"/>
      <c r="F346" s="41"/>
      <c r="G346" s="41"/>
      <c r="H346" s="41"/>
      <c r="I346" s="41"/>
      <c r="J346" s="8"/>
      <c r="K346" s="3"/>
      <c r="L346" s="3"/>
      <c r="M346" s="3"/>
      <c r="N346" s="7"/>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row>
    <row r="347" spans="1:54" x14ac:dyDescent="0.25">
      <c r="A347" s="156"/>
      <c r="B347" s="42"/>
      <c r="C347" s="42"/>
      <c r="D347" s="3"/>
      <c r="E347" s="40"/>
      <c r="F347" s="41"/>
      <c r="G347" s="41"/>
      <c r="H347" s="41"/>
      <c r="I347" s="41"/>
      <c r="J347" s="8"/>
      <c r="K347" s="3"/>
      <c r="L347" s="3"/>
      <c r="M347" s="3"/>
      <c r="N347" s="7"/>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row>
    <row r="348" spans="1:54" x14ac:dyDescent="0.25">
      <c r="A348" s="156"/>
      <c r="B348" s="42"/>
      <c r="C348" s="42"/>
      <c r="D348" s="3"/>
      <c r="E348" s="40"/>
      <c r="F348" s="41"/>
      <c r="G348" s="41"/>
      <c r="H348" s="41"/>
      <c r="I348" s="41"/>
      <c r="J348" s="8"/>
      <c r="K348" s="3"/>
      <c r="L348" s="3"/>
      <c r="M348" s="3"/>
      <c r="N348" s="7"/>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row>
    <row r="349" spans="1:54" x14ac:dyDescent="0.25">
      <c r="A349" s="156"/>
      <c r="B349" s="42"/>
      <c r="C349" s="42"/>
      <c r="D349" s="3"/>
      <c r="E349" s="40"/>
      <c r="F349" s="41"/>
      <c r="G349" s="41"/>
      <c r="H349" s="41"/>
      <c r="I349" s="41"/>
      <c r="J349" s="8"/>
      <c r="K349" s="3"/>
      <c r="L349" s="3"/>
      <c r="M349" s="3"/>
      <c r="N349" s="7"/>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row>
    <row r="350" spans="1:54" x14ac:dyDescent="0.25">
      <c r="A350" s="156"/>
      <c r="B350" s="42"/>
      <c r="C350" s="42"/>
      <c r="D350" s="3"/>
      <c r="E350" s="40"/>
      <c r="F350" s="41"/>
      <c r="G350" s="41"/>
      <c r="H350" s="41"/>
      <c r="I350" s="41"/>
      <c r="J350" s="8"/>
      <c r="K350" s="3"/>
      <c r="L350" s="3"/>
      <c r="M350" s="3"/>
      <c r="N350" s="7"/>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row>
    <row r="351" spans="1:54" x14ac:dyDescent="0.25">
      <c r="A351" s="156"/>
      <c r="B351" s="42"/>
      <c r="C351" s="42"/>
      <c r="D351" s="3"/>
      <c r="E351" s="40"/>
      <c r="F351" s="41"/>
      <c r="G351" s="41"/>
      <c r="H351" s="41"/>
      <c r="I351" s="41"/>
      <c r="J351" s="8"/>
      <c r="K351" s="3"/>
      <c r="L351" s="3"/>
      <c r="M351" s="3"/>
      <c r="N351" s="7"/>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row>
    <row r="352" spans="1:54" x14ac:dyDescent="0.25">
      <c r="A352" s="156"/>
      <c r="B352" s="42"/>
      <c r="C352" s="42"/>
      <c r="D352" s="3"/>
      <c r="E352" s="40"/>
      <c r="F352" s="41"/>
      <c r="G352" s="41"/>
      <c r="H352" s="41"/>
      <c r="I352" s="41"/>
      <c r="J352" s="8"/>
      <c r="K352" s="3"/>
      <c r="L352" s="3"/>
      <c r="M352" s="3"/>
      <c r="N352" s="7"/>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row>
    <row r="353" spans="1:54" x14ac:dyDescent="0.25">
      <c r="A353" s="156"/>
      <c r="B353" s="42"/>
      <c r="C353" s="42"/>
      <c r="D353" s="3"/>
      <c r="E353" s="40"/>
      <c r="F353" s="41"/>
      <c r="G353" s="41"/>
      <c r="H353" s="41"/>
      <c r="I353" s="41"/>
      <c r="J353" s="8"/>
      <c r="K353" s="3"/>
      <c r="L353" s="3"/>
      <c r="M353" s="3"/>
      <c r="N353" s="7"/>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row>
    <row r="354" spans="1:54" x14ac:dyDescent="0.25">
      <c r="A354" s="156"/>
      <c r="B354" s="42"/>
      <c r="C354" s="42"/>
      <c r="D354" s="3"/>
      <c r="E354" s="40"/>
      <c r="F354" s="41"/>
      <c r="G354" s="41"/>
      <c r="H354" s="41"/>
      <c r="I354" s="41"/>
      <c r="J354" s="8"/>
      <c r="K354" s="3"/>
      <c r="L354" s="3"/>
      <c r="M354" s="3"/>
      <c r="N354" s="7"/>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row>
    <row r="355" spans="1:54" x14ac:dyDescent="0.25">
      <c r="A355" s="156"/>
      <c r="B355" s="42"/>
      <c r="C355" s="42"/>
      <c r="D355" s="3"/>
      <c r="E355" s="40"/>
      <c r="F355" s="41"/>
      <c r="G355" s="41"/>
      <c r="H355" s="41"/>
      <c r="I355" s="41"/>
      <c r="J355" s="8"/>
      <c r="K355" s="3"/>
      <c r="L355" s="3"/>
      <c r="M355" s="3"/>
      <c r="N355" s="7"/>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row>
    <row r="356" spans="1:54" x14ac:dyDescent="0.25">
      <c r="A356" s="156"/>
      <c r="B356" s="42"/>
      <c r="C356" s="42"/>
      <c r="D356" s="3"/>
      <c r="E356" s="40"/>
      <c r="F356" s="41"/>
      <c r="G356" s="41"/>
      <c r="H356" s="41"/>
      <c r="I356" s="41"/>
      <c r="J356" s="8"/>
      <c r="K356" s="3"/>
      <c r="L356" s="3"/>
      <c r="M356" s="3"/>
      <c r="N356" s="7"/>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row>
    <row r="357" spans="1:54" x14ac:dyDescent="0.25">
      <c r="A357" s="156"/>
      <c r="B357" s="42"/>
      <c r="C357" s="42"/>
      <c r="D357" s="3"/>
      <c r="E357" s="40"/>
      <c r="F357" s="41"/>
      <c r="G357" s="41"/>
      <c r="H357" s="41"/>
      <c r="I357" s="41"/>
      <c r="J357" s="8"/>
      <c r="K357" s="3"/>
      <c r="L357" s="3"/>
      <c r="M357" s="3"/>
      <c r="N357" s="7"/>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row>
    <row r="358" spans="1:54" x14ac:dyDescent="0.25">
      <c r="A358" s="156"/>
      <c r="B358" s="42"/>
      <c r="C358" s="42"/>
      <c r="D358" s="3"/>
      <c r="E358" s="40"/>
      <c r="F358" s="41"/>
      <c r="G358" s="41"/>
      <c r="H358" s="41"/>
      <c r="I358" s="41"/>
      <c r="J358" s="8"/>
      <c r="K358" s="3"/>
      <c r="L358" s="3"/>
      <c r="M358" s="3"/>
      <c r="N358" s="7"/>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row>
    <row r="359" spans="1:54" x14ac:dyDescent="0.25">
      <c r="A359" s="156"/>
      <c r="B359" s="42"/>
      <c r="C359" s="42"/>
      <c r="D359" s="3"/>
      <c r="E359" s="40"/>
      <c r="F359" s="41"/>
      <c r="G359" s="41"/>
      <c r="H359" s="41"/>
      <c r="I359" s="41"/>
      <c r="J359" s="8"/>
      <c r="K359" s="3"/>
      <c r="L359" s="3"/>
      <c r="M359" s="3"/>
      <c r="N359" s="7"/>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row>
    <row r="360" spans="1:54" x14ac:dyDescent="0.25">
      <c r="A360" s="156"/>
      <c r="B360" s="42"/>
      <c r="C360" s="42"/>
      <c r="D360" s="3"/>
      <c r="E360" s="40"/>
      <c r="F360" s="41"/>
      <c r="G360" s="41"/>
      <c r="H360" s="41"/>
      <c r="I360" s="41"/>
      <c r="J360" s="8"/>
      <c r="K360" s="3"/>
      <c r="L360" s="3"/>
      <c r="M360" s="3"/>
      <c r="N360" s="7"/>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row>
    <row r="361" spans="1:54" x14ac:dyDescent="0.25">
      <c r="A361" s="156"/>
      <c r="B361" s="42"/>
      <c r="C361" s="42"/>
      <c r="D361" s="3"/>
      <c r="E361" s="40"/>
      <c r="F361" s="41"/>
      <c r="G361" s="41"/>
      <c r="H361" s="41"/>
      <c r="I361" s="41"/>
      <c r="J361" s="8"/>
      <c r="K361" s="3"/>
      <c r="L361" s="3"/>
      <c r="M361" s="3"/>
      <c r="N361" s="7"/>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row>
    <row r="362" spans="1:54" x14ac:dyDescent="0.25">
      <c r="A362" s="156"/>
      <c r="B362" s="42"/>
      <c r="C362" s="42"/>
      <c r="D362" s="3"/>
      <c r="E362" s="40"/>
      <c r="F362" s="41"/>
      <c r="G362" s="41"/>
      <c r="H362" s="41"/>
      <c r="I362" s="41"/>
      <c r="J362" s="8"/>
      <c r="K362" s="3"/>
      <c r="L362" s="3"/>
      <c r="M362" s="3"/>
      <c r="N362" s="7"/>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row>
    <row r="363" spans="1:54" x14ac:dyDescent="0.25">
      <c r="A363" s="156"/>
      <c r="B363" s="42"/>
      <c r="C363" s="42"/>
      <c r="D363" s="3"/>
      <c r="E363" s="40"/>
      <c r="F363" s="41"/>
      <c r="G363" s="41"/>
      <c r="H363" s="41"/>
      <c r="I363" s="41"/>
      <c r="J363" s="8"/>
      <c r="K363" s="3"/>
      <c r="L363" s="3"/>
      <c r="M363" s="3"/>
      <c r="N363" s="7"/>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row>
    <row r="364" spans="1:54" x14ac:dyDescent="0.25">
      <c r="A364" s="156"/>
      <c r="B364" s="42"/>
      <c r="C364" s="42"/>
      <c r="D364" s="3"/>
      <c r="E364" s="40"/>
      <c r="F364" s="41"/>
      <c r="G364" s="41"/>
      <c r="H364" s="41"/>
      <c r="I364" s="41"/>
      <c r="J364" s="8"/>
      <c r="K364" s="3"/>
      <c r="L364" s="3"/>
      <c r="M364" s="3"/>
      <c r="N364" s="7"/>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row>
    <row r="365" spans="1:54" x14ac:dyDescent="0.25">
      <c r="A365" s="156"/>
      <c r="B365" s="42"/>
      <c r="C365" s="42"/>
      <c r="D365" s="3"/>
      <c r="E365" s="40"/>
      <c r="F365" s="41"/>
      <c r="G365" s="41"/>
      <c r="H365" s="41"/>
      <c r="I365" s="41"/>
      <c r="J365" s="8"/>
      <c r="K365" s="3"/>
      <c r="L365" s="3"/>
      <c r="M365" s="3"/>
      <c r="N365" s="7"/>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row>
    <row r="366" spans="1:54" x14ac:dyDescent="0.25">
      <c r="A366" s="156"/>
      <c r="B366" s="42"/>
      <c r="C366" s="42"/>
      <c r="D366" s="3"/>
      <c r="E366" s="40"/>
      <c r="F366" s="41"/>
      <c r="G366" s="41"/>
      <c r="H366" s="41"/>
      <c r="I366" s="41"/>
      <c r="J366" s="8"/>
      <c r="K366" s="3"/>
      <c r="L366" s="3"/>
      <c r="M366" s="3"/>
      <c r="N366" s="7"/>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row>
    <row r="367" spans="1:54" x14ac:dyDescent="0.25">
      <c r="A367" s="156"/>
      <c r="B367" s="42"/>
      <c r="C367" s="42"/>
      <c r="D367" s="3"/>
      <c r="E367" s="40"/>
      <c r="F367" s="41"/>
      <c r="G367" s="41"/>
      <c r="H367" s="41"/>
      <c r="I367" s="41"/>
      <c r="J367" s="8"/>
      <c r="K367" s="3"/>
      <c r="L367" s="3"/>
      <c r="M367" s="3"/>
      <c r="N367" s="7"/>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row>
    <row r="368" spans="1:54" x14ac:dyDescent="0.25">
      <c r="A368" s="156"/>
      <c r="B368" s="42"/>
      <c r="C368" s="42"/>
      <c r="D368" s="3"/>
      <c r="E368" s="40"/>
      <c r="F368" s="41"/>
      <c r="G368" s="41"/>
      <c r="H368" s="41"/>
      <c r="I368" s="41"/>
      <c r="J368" s="8"/>
      <c r="K368" s="3"/>
      <c r="L368" s="3"/>
      <c r="M368" s="3"/>
      <c r="N368" s="7"/>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row>
    <row r="369" spans="1:54" x14ac:dyDescent="0.25">
      <c r="A369" s="156"/>
      <c r="B369" s="42"/>
      <c r="C369" s="42"/>
      <c r="D369" s="3"/>
      <c r="E369" s="40"/>
      <c r="F369" s="41"/>
      <c r="G369" s="41"/>
      <c r="H369" s="41"/>
      <c r="I369" s="41"/>
      <c r="J369" s="8"/>
      <c r="K369" s="3"/>
      <c r="L369" s="3"/>
      <c r="M369" s="3"/>
      <c r="N369" s="7"/>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row>
    <row r="370" spans="1:54" x14ac:dyDescent="0.25">
      <c r="A370" s="156"/>
      <c r="B370" s="42"/>
      <c r="C370" s="42"/>
      <c r="D370" s="3"/>
      <c r="E370" s="40"/>
      <c r="F370" s="41"/>
      <c r="G370" s="41"/>
      <c r="H370" s="41"/>
      <c r="I370" s="41"/>
      <c r="J370" s="8"/>
      <c r="K370" s="3"/>
      <c r="L370" s="3"/>
      <c r="M370" s="3"/>
      <c r="N370" s="7"/>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row>
    <row r="371" spans="1:54" x14ac:dyDescent="0.25">
      <c r="A371" s="156"/>
      <c r="B371" s="42"/>
      <c r="C371" s="42"/>
      <c r="D371" s="3"/>
      <c r="E371" s="40"/>
      <c r="F371" s="41"/>
      <c r="G371" s="41"/>
      <c r="H371" s="41"/>
      <c r="I371" s="41"/>
      <c r="J371" s="8"/>
      <c r="K371" s="3"/>
      <c r="L371" s="3"/>
      <c r="M371" s="3"/>
      <c r="N371" s="7"/>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row>
    <row r="372" spans="1:54" x14ac:dyDescent="0.25">
      <c r="A372" s="156"/>
      <c r="B372" s="42"/>
      <c r="C372" s="42"/>
      <c r="D372" s="3"/>
      <c r="E372" s="40"/>
      <c r="F372" s="41"/>
      <c r="G372" s="41"/>
      <c r="H372" s="41"/>
      <c r="I372" s="41"/>
      <c r="J372" s="8"/>
      <c r="K372" s="3"/>
      <c r="L372" s="3"/>
      <c r="M372" s="3"/>
      <c r="N372" s="7"/>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row>
    <row r="373" spans="1:54" x14ac:dyDescent="0.25">
      <c r="A373" s="156"/>
      <c r="B373" s="42"/>
      <c r="C373" s="42"/>
      <c r="D373" s="3"/>
      <c r="E373" s="40"/>
      <c r="F373" s="41"/>
      <c r="G373" s="41"/>
      <c r="H373" s="41"/>
      <c r="I373" s="41"/>
      <c r="J373" s="8"/>
      <c r="K373" s="3"/>
      <c r="L373" s="3"/>
      <c r="M373" s="3"/>
      <c r="N373" s="7"/>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row>
    <row r="374" spans="1:54" x14ac:dyDescent="0.25">
      <c r="A374" s="156"/>
      <c r="B374" s="42"/>
      <c r="C374" s="42"/>
      <c r="D374" s="3"/>
      <c r="E374" s="40"/>
      <c r="F374" s="41"/>
      <c r="G374" s="41"/>
      <c r="H374" s="41"/>
      <c r="I374" s="41"/>
      <c r="J374" s="8"/>
      <c r="K374" s="3"/>
      <c r="L374" s="3"/>
      <c r="M374" s="3"/>
      <c r="N374" s="7"/>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row>
    <row r="375" spans="1:54" x14ac:dyDescent="0.25">
      <c r="A375" s="156"/>
      <c r="B375" s="42"/>
      <c r="C375" s="42"/>
      <c r="D375" s="3"/>
      <c r="E375" s="40"/>
      <c r="F375" s="41"/>
      <c r="G375" s="41"/>
      <c r="H375" s="41"/>
      <c r="I375" s="41"/>
      <c r="J375" s="8"/>
      <c r="K375" s="3"/>
      <c r="L375" s="3"/>
      <c r="M375" s="3"/>
      <c r="N375" s="7"/>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row>
    <row r="376" spans="1:54" x14ac:dyDescent="0.25">
      <c r="A376" s="156"/>
      <c r="B376" s="42"/>
      <c r="C376" s="42"/>
      <c r="D376" s="3"/>
      <c r="E376" s="40"/>
      <c r="F376" s="41"/>
      <c r="G376" s="41"/>
      <c r="H376" s="41"/>
      <c r="I376" s="41"/>
      <c r="J376" s="8"/>
      <c r="K376" s="3"/>
      <c r="L376" s="3"/>
      <c r="M376" s="3"/>
      <c r="N376" s="7"/>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row>
    <row r="377" spans="1:54" x14ac:dyDescent="0.25">
      <c r="A377" s="156"/>
      <c r="B377" s="42"/>
      <c r="C377" s="42"/>
      <c r="D377" s="3"/>
      <c r="E377" s="40"/>
      <c r="F377" s="41"/>
      <c r="G377" s="41"/>
      <c r="H377" s="41"/>
      <c r="I377" s="41"/>
      <c r="J377" s="8"/>
      <c r="K377" s="3"/>
      <c r="L377" s="3"/>
      <c r="M377" s="3"/>
      <c r="N377" s="7"/>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row>
    <row r="378" spans="1:54" x14ac:dyDescent="0.25">
      <c r="A378" s="156"/>
      <c r="B378" s="42"/>
      <c r="C378" s="42"/>
      <c r="D378" s="3"/>
      <c r="E378" s="40"/>
      <c r="F378" s="41"/>
      <c r="G378" s="41"/>
      <c r="H378" s="41"/>
      <c r="I378" s="41"/>
      <c r="J378" s="8"/>
      <c r="K378" s="3"/>
      <c r="L378" s="3"/>
      <c r="M378" s="3"/>
      <c r="N378" s="7"/>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row>
    <row r="379" spans="1:54" x14ac:dyDescent="0.25">
      <c r="A379" s="156"/>
      <c r="B379" s="42"/>
      <c r="C379" s="42"/>
      <c r="D379" s="3"/>
      <c r="E379" s="40"/>
      <c r="F379" s="41"/>
      <c r="G379" s="41"/>
      <c r="H379" s="41"/>
      <c r="I379" s="41"/>
      <c r="J379" s="8"/>
      <c r="K379" s="3"/>
      <c r="L379" s="3"/>
      <c r="M379" s="3"/>
      <c r="N379" s="7"/>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row>
    <row r="380" spans="1:54" x14ac:dyDescent="0.25">
      <c r="A380" s="156"/>
      <c r="B380" s="42"/>
      <c r="C380" s="42"/>
      <c r="D380" s="3"/>
      <c r="E380" s="40"/>
      <c r="F380" s="41"/>
      <c r="G380" s="41"/>
      <c r="H380" s="41"/>
      <c r="I380" s="41"/>
      <c r="J380" s="8"/>
      <c r="K380" s="3"/>
      <c r="L380" s="3"/>
      <c r="M380" s="3"/>
      <c r="N380" s="7"/>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row>
    <row r="381" spans="1:54" x14ac:dyDescent="0.25">
      <c r="A381" s="156"/>
      <c r="B381" s="42"/>
      <c r="C381" s="42"/>
      <c r="D381" s="3"/>
      <c r="E381" s="40"/>
      <c r="F381" s="41"/>
      <c r="G381" s="41"/>
      <c r="H381" s="41"/>
      <c r="I381" s="41"/>
      <c r="J381" s="8"/>
      <c r="K381" s="3"/>
      <c r="L381" s="3"/>
      <c r="M381" s="3"/>
      <c r="N381" s="7"/>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row>
    <row r="382" spans="1:54" x14ac:dyDescent="0.25">
      <c r="A382" s="156"/>
      <c r="B382" s="42"/>
      <c r="C382" s="42"/>
      <c r="D382" s="3"/>
      <c r="E382" s="40"/>
      <c r="F382" s="41"/>
      <c r="G382" s="41"/>
      <c r="H382" s="41"/>
      <c r="I382" s="41"/>
      <c r="J382" s="8"/>
      <c r="K382" s="3"/>
      <c r="L382" s="3"/>
      <c r="M382" s="3"/>
      <c r="N382" s="7"/>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row>
    <row r="383" spans="1:54" x14ac:dyDescent="0.25">
      <c r="A383" s="156"/>
      <c r="B383" s="42"/>
      <c r="C383" s="42"/>
      <c r="D383" s="3"/>
      <c r="E383" s="40"/>
      <c r="F383" s="41"/>
      <c r="G383" s="41"/>
      <c r="H383" s="41"/>
      <c r="I383" s="41"/>
      <c r="J383" s="8"/>
      <c r="K383" s="3"/>
      <c r="L383" s="3"/>
      <c r="M383" s="3"/>
      <c r="N383" s="7"/>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row>
    <row r="384" spans="1:54" x14ac:dyDescent="0.25">
      <c r="A384" s="156"/>
      <c r="B384" s="42"/>
      <c r="C384" s="42"/>
      <c r="D384" s="3"/>
      <c r="E384" s="40"/>
      <c r="F384" s="41"/>
      <c r="G384" s="41"/>
      <c r="H384" s="41"/>
      <c r="I384" s="41"/>
      <c r="J384" s="8"/>
      <c r="K384" s="3"/>
      <c r="L384" s="3"/>
      <c r="M384" s="3"/>
      <c r="N384" s="7"/>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row>
    <row r="385" spans="1:54" x14ac:dyDescent="0.25">
      <c r="A385" s="156"/>
      <c r="B385" s="42"/>
      <c r="C385" s="42"/>
      <c r="D385" s="3"/>
      <c r="E385" s="40"/>
      <c r="F385" s="41"/>
      <c r="G385" s="41"/>
      <c r="H385" s="41"/>
      <c r="I385" s="41"/>
      <c r="J385" s="8"/>
      <c r="K385" s="3"/>
      <c r="L385" s="3"/>
      <c r="M385" s="3"/>
      <c r="N385" s="7"/>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row>
    <row r="386" spans="1:54" x14ac:dyDescent="0.25">
      <c r="A386" s="156"/>
      <c r="B386" s="42"/>
      <c r="C386" s="42"/>
      <c r="D386" s="3"/>
      <c r="E386" s="40"/>
      <c r="F386" s="41"/>
      <c r="G386" s="41"/>
      <c r="H386" s="41"/>
      <c r="I386" s="41"/>
      <c r="J386" s="8"/>
      <c r="K386" s="3"/>
      <c r="L386" s="3"/>
      <c r="M386" s="3"/>
      <c r="N386" s="7"/>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row>
    <row r="387" spans="1:54" x14ac:dyDescent="0.25">
      <c r="A387" s="156"/>
      <c r="B387" s="42"/>
      <c r="C387" s="42"/>
      <c r="D387" s="3"/>
      <c r="E387" s="40"/>
      <c r="F387" s="41"/>
      <c r="G387" s="41"/>
      <c r="H387" s="41"/>
      <c r="I387" s="41"/>
      <c r="J387" s="8"/>
      <c r="K387" s="3"/>
      <c r="L387" s="3"/>
      <c r="M387" s="3"/>
      <c r="N387" s="7"/>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row>
    <row r="388" spans="1:54" x14ac:dyDescent="0.25">
      <c r="A388" s="156"/>
      <c r="B388" s="42"/>
      <c r="C388" s="42"/>
      <c r="D388" s="3"/>
      <c r="E388" s="40"/>
      <c r="F388" s="41"/>
      <c r="G388" s="41"/>
      <c r="H388" s="41"/>
      <c r="I388" s="41"/>
      <c r="J388" s="8"/>
      <c r="K388" s="3"/>
      <c r="L388" s="3"/>
      <c r="M388" s="3"/>
      <c r="N388" s="7"/>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row>
    <row r="389" spans="1:54" x14ac:dyDescent="0.25">
      <c r="A389" s="156"/>
      <c r="B389" s="42"/>
      <c r="C389" s="42"/>
      <c r="D389" s="3"/>
      <c r="E389" s="40"/>
      <c r="F389" s="41"/>
      <c r="G389" s="41"/>
      <c r="H389" s="41"/>
      <c r="I389" s="41"/>
      <c r="J389" s="8"/>
      <c r="K389" s="3"/>
      <c r="L389" s="3"/>
      <c r="M389" s="3"/>
      <c r="N389" s="7"/>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row>
    <row r="390" spans="1:54" x14ac:dyDescent="0.25">
      <c r="A390" s="156"/>
      <c r="B390" s="42"/>
      <c r="C390" s="42"/>
      <c r="D390" s="3"/>
      <c r="E390" s="40"/>
      <c r="F390" s="41"/>
      <c r="G390" s="41"/>
      <c r="H390" s="41"/>
      <c r="I390" s="41"/>
      <c r="J390" s="8"/>
      <c r="K390" s="3"/>
      <c r="L390" s="3"/>
      <c r="M390" s="3"/>
      <c r="N390" s="7"/>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row>
    <row r="391" spans="1:54" x14ac:dyDescent="0.25">
      <c r="A391" s="156"/>
      <c r="B391" s="42"/>
      <c r="C391" s="42"/>
      <c r="D391" s="3"/>
      <c r="E391" s="40"/>
      <c r="F391" s="41"/>
      <c r="G391" s="41"/>
      <c r="H391" s="41"/>
      <c r="I391" s="41"/>
      <c r="J391" s="8"/>
      <c r="K391" s="3"/>
      <c r="L391" s="3"/>
      <c r="M391" s="3"/>
      <c r="N391" s="7"/>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row>
    <row r="392" spans="1:54" x14ac:dyDescent="0.25">
      <c r="A392" s="156"/>
      <c r="B392" s="42"/>
      <c r="C392" s="42"/>
      <c r="D392" s="3"/>
      <c r="E392" s="40"/>
      <c r="F392" s="41"/>
      <c r="G392" s="41"/>
      <c r="H392" s="41"/>
      <c r="I392" s="41"/>
      <c r="J392" s="8"/>
      <c r="K392" s="3"/>
      <c r="L392" s="3"/>
      <c r="M392" s="3"/>
      <c r="N392" s="7"/>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row>
    <row r="393" spans="1:54" x14ac:dyDescent="0.25">
      <c r="A393" s="156"/>
      <c r="B393" s="42"/>
      <c r="C393" s="42"/>
      <c r="D393" s="3"/>
      <c r="E393" s="40"/>
      <c r="F393" s="41"/>
      <c r="G393" s="41"/>
      <c r="H393" s="41"/>
      <c r="I393" s="41"/>
      <c r="J393" s="8"/>
      <c r="K393" s="3"/>
      <c r="L393" s="3"/>
      <c r="M393" s="3"/>
      <c r="N393" s="7"/>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row>
    <row r="394" spans="1:54" x14ac:dyDescent="0.25">
      <c r="A394" s="156"/>
      <c r="B394" s="42"/>
      <c r="C394" s="42"/>
      <c r="D394" s="3"/>
      <c r="E394" s="40"/>
      <c r="F394" s="41"/>
      <c r="G394" s="41"/>
      <c r="H394" s="41"/>
      <c r="I394" s="41"/>
      <c r="J394" s="8"/>
      <c r="K394" s="3"/>
      <c r="L394" s="3"/>
      <c r="M394" s="3"/>
      <c r="N394" s="7"/>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row>
    <row r="395" spans="1:54" x14ac:dyDescent="0.25">
      <c r="A395" s="156"/>
      <c r="B395" s="42"/>
      <c r="C395" s="42"/>
      <c r="D395" s="3"/>
      <c r="E395" s="40"/>
      <c r="F395" s="41"/>
      <c r="G395" s="41"/>
      <c r="H395" s="41"/>
      <c r="I395" s="41"/>
      <c r="J395" s="8"/>
      <c r="K395" s="3"/>
      <c r="L395" s="3"/>
      <c r="M395" s="3"/>
      <c r="N395" s="7"/>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row>
    <row r="396" spans="1:54" x14ac:dyDescent="0.25">
      <c r="A396" s="156"/>
      <c r="B396" s="42"/>
      <c r="C396" s="42"/>
      <c r="D396" s="3"/>
      <c r="E396" s="40"/>
      <c r="F396" s="41"/>
      <c r="G396" s="41"/>
      <c r="H396" s="41"/>
      <c r="I396" s="41"/>
      <c r="J396" s="8"/>
      <c r="K396" s="3"/>
      <c r="L396" s="3"/>
      <c r="M396" s="3"/>
      <c r="N396" s="7"/>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row>
    <row r="397" spans="1:54" x14ac:dyDescent="0.25">
      <c r="A397" s="156"/>
      <c r="B397" s="42"/>
      <c r="C397" s="42"/>
      <c r="D397" s="3"/>
      <c r="E397" s="40"/>
      <c r="F397" s="41"/>
      <c r="G397" s="41"/>
      <c r="H397" s="41"/>
      <c r="I397" s="41"/>
      <c r="J397" s="8"/>
      <c r="K397" s="3"/>
      <c r="L397" s="3"/>
      <c r="M397" s="3"/>
      <c r="N397" s="7"/>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row>
    <row r="398" spans="1:54" x14ac:dyDescent="0.25">
      <c r="A398" s="156"/>
      <c r="B398" s="42"/>
      <c r="C398" s="42"/>
      <c r="D398" s="3"/>
      <c r="E398" s="40"/>
      <c r="F398" s="41"/>
      <c r="G398" s="41"/>
      <c r="H398" s="41"/>
      <c r="I398" s="41"/>
      <c r="J398" s="8"/>
      <c r="K398" s="3"/>
      <c r="L398" s="3"/>
      <c r="M398" s="3"/>
      <c r="N398" s="7"/>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row>
    <row r="399" spans="1:54" x14ac:dyDescent="0.25">
      <c r="A399" s="156"/>
      <c r="B399" s="42"/>
      <c r="C399" s="42"/>
      <c r="D399" s="3"/>
      <c r="E399" s="40"/>
      <c r="F399" s="41"/>
      <c r="G399" s="41"/>
      <c r="H399" s="41"/>
      <c r="I399" s="41"/>
      <c r="J399" s="8"/>
      <c r="K399" s="3"/>
      <c r="L399" s="3"/>
      <c r="M399" s="3"/>
      <c r="N399" s="7"/>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row>
    <row r="400" spans="1:54" x14ac:dyDescent="0.25">
      <c r="A400" s="156"/>
      <c r="B400" s="42"/>
      <c r="C400" s="42"/>
      <c r="D400" s="3"/>
      <c r="E400" s="40"/>
      <c r="F400" s="41"/>
      <c r="G400" s="41"/>
      <c r="H400" s="41"/>
      <c r="I400" s="41"/>
      <c r="J400" s="8"/>
      <c r="K400" s="3"/>
      <c r="L400" s="3"/>
      <c r="M400" s="3"/>
      <c r="N400" s="7"/>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row>
    <row r="401" spans="1:54" x14ac:dyDescent="0.25">
      <c r="A401" s="156"/>
      <c r="B401" s="42"/>
      <c r="C401" s="42"/>
      <c r="D401" s="3"/>
      <c r="E401" s="40"/>
      <c r="F401" s="41"/>
      <c r="G401" s="41"/>
      <c r="H401" s="41"/>
      <c r="I401" s="41"/>
      <c r="J401" s="8"/>
      <c r="K401" s="3"/>
      <c r="L401" s="3"/>
      <c r="M401" s="3"/>
      <c r="N401" s="7"/>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row>
    <row r="402" spans="1:54" x14ac:dyDescent="0.25">
      <c r="A402" s="156"/>
      <c r="B402" s="42"/>
      <c r="C402" s="42"/>
      <c r="D402" s="3"/>
      <c r="E402" s="40"/>
      <c r="F402" s="41"/>
      <c r="G402" s="41"/>
      <c r="H402" s="41"/>
      <c r="I402" s="41"/>
      <c r="J402" s="8"/>
      <c r="K402" s="3"/>
      <c r="L402" s="3"/>
      <c r="M402" s="3"/>
      <c r="N402" s="7"/>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row>
    <row r="403" spans="1:54" x14ac:dyDescent="0.25">
      <c r="A403" s="156"/>
      <c r="B403" s="42"/>
      <c r="C403" s="42"/>
      <c r="D403" s="3"/>
      <c r="E403" s="40"/>
      <c r="F403" s="41"/>
      <c r="G403" s="41"/>
      <c r="H403" s="41"/>
      <c r="I403" s="41"/>
      <c r="J403" s="8"/>
      <c r="K403" s="3"/>
      <c r="L403" s="3"/>
      <c r="M403" s="3"/>
      <c r="N403" s="7"/>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row>
    <row r="404" spans="1:54" x14ac:dyDescent="0.25">
      <c r="A404" s="156"/>
      <c r="B404" s="42"/>
      <c r="C404" s="42"/>
      <c r="D404" s="3"/>
      <c r="E404" s="40"/>
      <c r="F404" s="41"/>
      <c r="G404" s="41"/>
      <c r="H404" s="41"/>
      <c r="I404" s="41"/>
      <c r="J404" s="8"/>
      <c r="K404" s="3"/>
      <c r="L404" s="3"/>
      <c r="M404" s="3"/>
      <c r="N404" s="7"/>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row>
    <row r="405" spans="1:54" x14ac:dyDescent="0.25">
      <c r="A405" s="156"/>
      <c r="B405" s="42"/>
      <c r="C405" s="42"/>
      <c r="D405" s="3"/>
      <c r="E405" s="40"/>
      <c r="F405" s="41"/>
      <c r="G405" s="41"/>
      <c r="H405" s="41"/>
      <c r="I405" s="41"/>
      <c r="J405" s="8"/>
      <c r="K405" s="3"/>
      <c r="L405" s="3"/>
      <c r="M405" s="3"/>
      <c r="N405" s="7"/>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row>
    <row r="406" spans="1:54" x14ac:dyDescent="0.25">
      <c r="A406" s="156"/>
      <c r="B406" s="42"/>
      <c r="C406" s="42"/>
      <c r="D406" s="3"/>
      <c r="E406" s="40"/>
      <c r="F406" s="41"/>
      <c r="G406" s="41"/>
      <c r="H406" s="41"/>
      <c r="I406" s="41"/>
      <c r="J406" s="8"/>
      <c r="K406" s="3"/>
      <c r="L406" s="3"/>
      <c r="M406" s="3"/>
      <c r="N406" s="7"/>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row>
    <row r="407" spans="1:54" x14ac:dyDescent="0.25">
      <c r="A407" s="156"/>
      <c r="B407" s="42"/>
      <c r="C407" s="42"/>
      <c r="D407" s="3"/>
      <c r="E407" s="40"/>
      <c r="F407" s="41"/>
      <c r="G407" s="41"/>
      <c r="H407" s="41"/>
      <c r="I407" s="41"/>
      <c r="J407" s="8"/>
      <c r="K407" s="3"/>
      <c r="L407" s="3"/>
      <c r="M407" s="3"/>
      <c r="N407" s="7"/>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row>
    <row r="408" spans="1:54" x14ac:dyDescent="0.25">
      <c r="A408" s="156"/>
      <c r="B408" s="42"/>
      <c r="C408" s="42"/>
      <c r="D408" s="3"/>
      <c r="E408" s="40"/>
      <c r="F408" s="41"/>
      <c r="G408" s="41"/>
      <c r="H408" s="41"/>
      <c r="I408" s="41"/>
      <c r="J408" s="8"/>
      <c r="K408" s="3"/>
      <c r="L408" s="3"/>
      <c r="M408" s="3"/>
      <c r="N408" s="7"/>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row>
    <row r="409" spans="1:54" x14ac:dyDescent="0.25">
      <c r="A409" s="156"/>
      <c r="B409" s="42"/>
      <c r="C409" s="42"/>
      <c r="D409" s="3"/>
      <c r="E409" s="40"/>
      <c r="F409" s="41"/>
      <c r="G409" s="41"/>
      <c r="H409" s="41"/>
      <c r="I409" s="41"/>
      <c r="J409" s="8"/>
      <c r="K409" s="3"/>
      <c r="L409" s="3"/>
      <c r="M409" s="3"/>
      <c r="N409" s="7"/>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row>
    <row r="410" spans="1:54" x14ac:dyDescent="0.25">
      <c r="A410" s="156"/>
      <c r="B410" s="42"/>
      <c r="C410" s="42"/>
      <c r="D410" s="3"/>
      <c r="E410" s="40"/>
      <c r="F410" s="41"/>
      <c r="G410" s="41"/>
      <c r="H410" s="41"/>
      <c r="I410" s="41"/>
      <c r="J410" s="8"/>
      <c r="K410" s="3"/>
      <c r="L410" s="3"/>
      <c r="M410" s="3"/>
      <c r="N410" s="7"/>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row>
    <row r="411" spans="1:54" x14ac:dyDescent="0.25">
      <c r="A411" s="156"/>
      <c r="B411" s="42"/>
      <c r="C411" s="42"/>
      <c r="D411" s="3"/>
      <c r="E411" s="40"/>
      <c r="F411" s="41"/>
      <c r="G411" s="41"/>
      <c r="H411" s="41"/>
      <c r="I411" s="41"/>
      <c r="J411" s="8"/>
      <c r="K411" s="3"/>
      <c r="L411" s="3"/>
      <c r="M411" s="3"/>
      <c r="N411" s="7"/>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row>
    <row r="412" spans="1:54" x14ac:dyDescent="0.25">
      <c r="A412" s="156"/>
      <c r="B412" s="42"/>
      <c r="C412" s="42"/>
      <c r="D412" s="3"/>
      <c r="E412" s="40"/>
      <c r="F412" s="41"/>
      <c r="G412" s="41"/>
      <c r="H412" s="41"/>
      <c r="I412" s="41"/>
      <c r="J412" s="8"/>
      <c r="K412" s="3"/>
      <c r="L412" s="3"/>
      <c r="M412" s="3"/>
      <c r="N412" s="7"/>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row>
    <row r="413" spans="1:54" x14ac:dyDescent="0.25">
      <c r="A413" s="156"/>
      <c r="B413" s="42"/>
      <c r="C413" s="42"/>
      <c r="D413" s="3"/>
      <c r="E413" s="40"/>
      <c r="F413" s="41"/>
      <c r="G413" s="41"/>
      <c r="H413" s="41"/>
      <c r="I413" s="41"/>
      <c r="J413" s="8"/>
      <c r="K413" s="3"/>
      <c r="L413" s="3"/>
      <c r="M413" s="3"/>
      <c r="N413" s="7"/>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row>
    <row r="414" spans="1:54" x14ac:dyDescent="0.25">
      <c r="A414" s="156"/>
      <c r="B414" s="42"/>
      <c r="C414" s="42"/>
      <c r="D414" s="3"/>
      <c r="E414" s="40"/>
      <c r="F414" s="41"/>
      <c r="G414" s="41"/>
      <c r="H414" s="41"/>
      <c r="I414" s="41"/>
      <c r="J414" s="8"/>
      <c r="K414" s="3"/>
      <c r="L414" s="3"/>
      <c r="M414" s="3"/>
      <c r="N414" s="7"/>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row>
    <row r="415" spans="1:54" x14ac:dyDescent="0.25">
      <c r="A415" s="156"/>
      <c r="B415" s="42"/>
      <c r="C415" s="42"/>
      <c r="D415" s="3"/>
      <c r="E415" s="40"/>
      <c r="F415" s="41"/>
      <c r="G415" s="41"/>
      <c r="H415" s="41"/>
      <c r="I415" s="41"/>
      <c r="J415" s="8"/>
      <c r="K415" s="3"/>
      <c r="L415" s="3"/>
      <c r="M415" s="3"/>
      <c r="N415" s="7"/>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row>
    <row r="416" spans="1:54" x14ac:dyDescent="0.25">
      <c r="A416" s="156"/>
      <c r="B416" s="42"/>
      <c r="C416" s="42"/>
      <c r="D416" s="3"/>
      <c r="E416" s="40"/>
      <c r="F416" s="41"/>
      <c r="G416" s="41"/>
      <c r="H416" s="41"/>
      <c r="I416" s="41"/>
      <c r="J416" s="8"/>
      <c r="K416" s="3"/>
      <c r="L416" s="3"/>
      <c r="M416" s="3"/>
      <c r="N416" s="7"/>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row>
    <row r="417" spans="1:54" x14ac:dyDescent="0.25">
      <c r="A417" s="156"/>
      <c r="B417" s="42"/>
      <c r="C417" s="42"/>
      <c r="D417" s="3"/>
      <c r="E417" s="40"/>
      <c r="F417" s="41"/>
      <c r="G417" s="41"/>
      <c r="H417" s="41"/>
      <c r="I417" s="41"/>
      <c r="J417" s="8"/>
      <c r="K417" s="3"/>
      <c r="L417" s="3"/>
      <c r="M417" s="3"/>
      <c r="N417" s="7"/>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row>
    <row r="418" spans="1:54" x14ac:dyDescent="0.25">
      <c r="A418" s="156"/>
      <c r="B418" s="42"/>
      <c r="C418" s="42"/>
      <c r="D418" s="3"/>
      <c r="E418" s="40"/>
      <c r="F418" s="41"/>
      <c r="G418" s="41"/>
      <c r="H418" s="41"/>
      <c r="I418" s="41"/>
      <c r="J418" s="8"/>
      <c r="K418" s="3"/>
      <c r="L418" s="3"/>
      <c r="M418" s="3"/>
      <c r="N418" s="7"/>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row>
    <row r="419" spans="1:54" x14ac:dyDescent="0.25">
      <c r="A419" s="156"/>
      <c r="B419" s="42"/>
      <c r="C419" s="42"/>
      <c r="D419" s="3"/>
      <c r="E419" s="40"/>
      <c r="F419" s="41"/>
      <c r="G419" s="41"/>
      <c r="H419" s="41"/>
      <c r="I419" s="41"/>
      <c r="J419" s="8"/>
      <c r="K419" s="3"/>
      <c r="L419" s="3"/>
      <c r="M419" s="3"/>
      <c r="N419" s="7"/>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row>
    <row r="420" spans="1:54" x14ac:dyDescent="0.25">
      <c r="A420" s="156"/>
      <c r="B420" s="42"/>
      <c r="C420" s="42"/>
      <c r="D420" s="3"/>
      <c r="E420" s="40"/>
      <c r="F420" s="41"/>
      <c r="G420" s="41"/>
      <c r="H420" s="41"/>
      <c r="I420" s="41"/>
      <c r="J420" s="8"/>
      <c r="K420" s="3"/>
      <c r="L420" s="3"/>
      <c r="M420" s="3"/>
      <c r="N420" s="7"/>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row>
    <row r="421" spans="1:54" x14ac:dyDescent="0.25">
      <c r="A421" s="156"/>
      <c r="B421" s="42"/>
      <c r="C421" s="42"/>
      <c r="D421" s="3"/>
      <c r="E421" s="40"/>
      <c r="F421" s="41"/>
      <c r="G421" s="41"/>
      <c r="H421" s="41"/>
      <c r="I421" s="41"/>
      <c r="J421" s="8"/>
      <c r="K421" s="3"/>
      <c r="L421" s="3"/>
      <c r="M421" s="3"/>
      <c r="N421" s="7"/>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row>
    <row r="422" spans="1:54" x14ac:dyDescent="0.25">
      <c r="A422" s="156"/>
      <c r="B422" s="42"/>
      <c r="C422" s="42"/>
      <c r="D422" s="3"/>
      <c r="E422" s="40"/>
      <c r="F422" s="41"/>
      <c r="G422" s="41"/>
      <c r="H422" s="41"/>
      <c r="I422" s="41"/>
      <c r="J422" s="8"/>
      <c r="K422" s="3"/>
      <c r="L422" s="3"/>
      <c r="M422" s="3"/>
      <c r="N422" s="7"/>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row>
    <row r="423" spans="1:54" x14ac:dyDescent="0.25">
      <c r="A423" s="156"/>
      <c r="B423" s="42"/>
      <c r="C423" s="42"/>
      <c r="D423" s="3"/>
      <c r="E423" s="40"/>
      <c r="F423" s="41"/>
      <c r="G423" s="41"/>
      <c r="H423" s="41"/>
      <c r="I423" s="41"/>
      <c r="J423" s="8"/>
      <c r="K423" s="3"/>
      <c r="L423" s="3"/>
      <c r="M423" s="3"/>
      <c r="N423" s="7"/>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row>
    <row r="424" spans="1:54" x14ac:dyDescent="0.25">
      <c r="A424" s="156"/>
      <c r="B424" s="42"/>
      <c r="C424" s="42"/>
      <c r="D424" s="3"/>
      <c r="E424" s="40"/>
      <c r="F424" s="41"/>
      <c r="G424" s="41"/>
      <c r="H424" s="41"/>
      <c r="I424" s="41"/>
      <c r="J424" s="8"/>
      <c r="K424" s="3"/>
      <c r="L424" s="3"/>
      <c r="M424" s="3"/>
      <c r="N424" s="7"/>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row>
    <row r="425" spans="1:54" x14ac:dyDescent="0.25">
      <c r="A425" s="156"/>
      <c r="B425" s="42"/>
      <c r="C425" s="42"/>
      <c r="D425" s="3"/>
      <c r="E425" s="40"/>
      <c r="F425" s="41"/>
      <c r="G425" s="41"/>
      <c r="H425" s="41"/>
      <c r="I425" s="41"/>
      <c r="J425" s="8"/>
      <c r="K425" s="3"/>
      <c r="L425" s="3"/>
      <c r="M425" s="3"/>
      <c r="N425" s="7"/>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row>
    <row r="426" spans="1:54" x14ac:dyDescent="0.25">
      <c r="A426" s="156"/>
      <c r="B426" s="42"/>
      <c r="C426" s="42"/>
      <c r="D426" s="3"/>
      <c r="E426" s="40"/>
      <c r="F426" s="41"/>
      <c r="G426" s="41"/>
      <c r="H426" s="41"/>
      <c r="I426" s="41"/>
      <c r="J426" s="8"/>
      <c r="K426" s="3"/>
      <c r="L426" s="3"/>
      <c r="M426" s="3"/>
      <c r="N426" s="7"/>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row>
    <row r="427" spans="1:54" x14ac:dyDescent="0.25">
      <c r="A427" s="156"/>
      <c r="B427" s="42"/>
      <c r="C427" s="42"/>
      <c r="D427" s="3"/>
      <c r="E427" s="40"/>
      <c r="F427" s="41"/>
      <c r="G427" s="41"/>
      <c r="H427" s="41"/>
      <c r="I427" s="41"/>
      <c r="J427" s="8"/>
      <c r="K427" s="3"/>
      <c r="L427" s="3"/>
      <c r="M427" s="3"/>
      <c r="N427" s="7"/>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row>
    <row r="428" spans="1:54" x14ac:dyDescent="0.25">
      <c r="A428" s="156"/>
      <c r="B428" s="42"/>
      <c r="C428" s="42"/>
      <c r="D428" s="3"/>
      <c r="E428" s="40"/>
      <c r="F428" s="41"/>
      <c r="G428" s="41"/>
      <c r="H428" s="41"/>
      <c r="I428" s="41"/>
      <c r="J428" s="8"/>
      <c r="K428" s="3"/>
      <c r="L428" s="3"/>
      <c r="M428" s="3"/>
      <c r="N428" s="7"/>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row>
    <row r="429" spans="1:54" x14ac:dyDescent="0.25">
      <c r="A429" s="156"/>
      <c r="B429" s="42"/>
      <c r="C429" s="42"/>
      <c r="D429" s="3"/>
      <c r="E429" s="40"/>
      <c r="F429" s="41"/>
      <c r="G429" s="41"/>
      <c r="H429" s="41"/>
      <c r="I429" s="41"/>
      <c r="J429" s="8"/>
      <c r="K429" s="3"/>
      <c r="L429" s="3"/>
      <c r="M429" s="3"/>
      <c r="N429" s="7"/>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row>
    <row r="430" spans="1:54" x14ac:dyDescent="0.25">
      <c r="A430" s="156"/>
      <c r="B430" s="42"/>
      <c r="C430" s="42"/>
      <c r="D430" s="3"/>
      <c r="E430" s="40"/>
      <c r="F430" s="41"/>
      <c r="G430" s="41"/>
      <c r="H430" s="41"/>
      <c r="I430" s="41"/>
      <c r="J430" s="8"/>
      <c r="K430" s="3"/>
      <c r="L430" s="3"/>
      <c r="M430" s="3"/>
      <c r="N430" s="7"/>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row>
    <row r="431" spans="1:54" x14ac:dyDescent="0.25">
      <c r="A431" s="156"/>
      <c r="B431" s="42"/>
      <c r="C431" s="42"/>
      <c r="D431" s="3"/>
      <c r="E431" s="40"/>
      <c r="F431" s="41"/>
      <c r="G431" s="41"/>
      <c r="H431" s="41"/>
      <c r="I431" s="41"/>
      <c r="J431" s="8"/>
      <c r="K431" s="3"/>
      <c r="L431" s="3"/>
      <c r="M431" s="3"/>
      <c r="N431" s="7"/>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row>
    <row r="432" spans="1:54" x14ac:dyDescent="0.25">
      <c r="A432" s="156"/>
      <c r="B432" s="42"/>
      <c r="C432" s="42"/>
      <c r="D432" s="3"/>
      <c r="E432" s="40"/>
      <c r="F432" s="41"/>
      <c r="G432" s="41"/>
      <c r="H432" s="41"/>
      <c r="I432" s="41"/>
      <c r="J432" s="8"/>
      <c r="K432" s="3"/>
      <c r="L432" s="3"/>
      <c r="M432" s="3"/>
      <c r="N432" s="7"/>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row>
    <row r="433" spans="1:54" x14ac:dyDescent="0.25">
      <c r="A433" s="156"/>
      <c r="B433" s="42"/>
      <c r="C433" s="42"/>
      <c r="D433" s="3"/>
      <c r="E433" s="40"/>
      <c r="F433" s="41"/>
      <c r="G433" s="41"/>
      <c r="H433" s="41"/>
      <c r="I433" s="41"/>
      <c r="J433" s="8"/>
      <c r="K433" s="3"/>
      <c r="L433" s="3"/>
      <c r="M433" s="3"/>
      <c r="N433" s="7"/>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row>
    <row r="434" spans="1:54" x14ac:dyDescent="0.25">
      <c r="A434" s="156"/>
      <c r="B434" s="42"/>
      <c r="C434" s="42"/>
      <c r="D434" s="3"/>
      <c r="E434" s="40"/>
      <c r="F434" s="41"/>
      <c r="G434" s="41"/>
      <c r="H434" s="41"/>
      <c r="I434" s="41"/>
      <c r="J434" s="8"/>
      <c r="K434" s="3"/>
      <c r="L434" s="3"/>
      <c r="M434" s="3"/>
      <c r="N434" s="7"/>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row>
    <row r="435" spans="1:54" x14ac:dyDescent="0.25">
      <c r="A435" s="156"/>
      <c r="B435" s="42"/>
      <c r="C435" s="42"/>
      <c r="D435" s="3"/>
      <c r="E435" s="40"/>
      <c r="F435" s="41"/>
      <c r="G435" s="41"/>
      <c r="H435" s="41"/>
      <c r="I435" s="41"/>
      <c r="J435" s="8"/>
      <c r="K435" s="3"/>
      <c r="L435" s="3"/>
      <c r="M435" s="3"/>
      <c r="N435" s="7"/>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row>
    <row r="436" spans="1:54" x14ac:dyDescent="0.25">
      <c r="A436" s="156"/>
      <c r="B436" s="42"/>
      <c r="C436" s="42"/>
      <c r="D436" s="3"/>
      <c r="E436" s="40"/>
      <c r="F436" s="41"/>
      <c r="G436" s="41"/>
      <c r="H436" s="41"/>
      <c r="I436" s="41"/>
      <c r="J436" s="8"/>
      <c r="K436" s="3"/>
      <c r="L436" s="3"/>
      <c r="M436" s="3"/>
      <c r="N436" s="7"/>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row>
    <row r="437" spans="1:54" x14ac:dyDescent="0.25">
      <c r="A437" s="156"/>
      <c r="B437" s="42"/>
      <c r="C437" s="42"/>
      <c r="D437" s="3"/>
      <c r="E437" s="40"/>
      <c r="F437" s="41"/>
      <c r="G437" s="41"/>
      <c r="H437" s="41"/>
      <c r="I437" s="41"/>
      <c r="J437" s="8"/>
      <c r="K437" s="3"/>
      <c r="L437" s="3"/>
      <c r="M437" s="3"/>
      <c r="N437" s="7"/>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row>
    <row r="438" spans="1:54" x14ac:dyDescent="0.25">
      <c r="A438" s="156"/>
      <c r="B438" s="42"/>
      <c r="C438" s="42"/>
      <c r="D438" s="3"/>
      <c r="E438" s="40"/>
      <c r="F438" s="41"/>
      <c r="G438" s="41"/>
      <c r="H438" s="41"/>
      <c r="I438" s="41"/>
      <c r="J438" s="8"/>
      <c r="K438" s="3"/>
      <c r="L438" s="3"/>
      <c r="M438" s="3"/>
      <c r="N438" s="7"/>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row>
    <row r="439" spans="1:54" x14ac:dyDescent="0.25">
      <c r="A439" s="156"/>
      <c r="B439" s="42"/>
      <c r="C439" s="42"/>
      <c r="D439" s="3"/>
      <c r="E439" s="40"/>
      <c r="F439" s="41"/>
      <c r="G439" s="41"/>
      <c r="H439" s="41"/>
      <c r="I439" s="41"/>
      <c r="J439" s="8"/>
      <c r="K439" s="3"/>
      <c r="L439" s="3"/>
      <c r="M439" s="3"/>
      <c r="N439" s="7"/>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row>
    <row r="440" spans="1:54" x14ac:dyDescent="0.25">
      <c r="A440" s="156"/>
      <c r="B440" s="42"/>
      <c r="C440" s="42"/>
      <c r="D440" s="3"/>
      <c r="E440" s="40"/>
      <c r="F440" s="41"/>
      <c r="G440" s="41"/>
      <c r="H440" s="41"/>
      <c r="I440" s="41"/>
      <c r="J440" s="8"/>
      <c r="K440" s="3"/>
      <c r="L440" s="3"/>
      <c r="M440" s="3"/>
      <c r="N440" s="7"/>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row>
    <row r="441" spans="1:54" x14ac:dyDescent="0.25">
      <c r="A441" s="156"/>
      <c r="B441" s="42"/>
      <c r="C441" s="42"/>
      <c r="D441" s="3"/>
      <c r="E441" s="40"/>
      <c r="F441" s="41"/>
      <c r="G441" s="41"/>
      <c r="H441" s="41"/>
      <c r="I441" s="41"/>
      <c r="J441" s="8"/>
      <c r="K441" s="3"/>
      <c r="L441" s="3"/>
      <c r="M441" s="3"/>
      <c r="N441" s="7"/>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row>
    <row r="442" spans="1:54" x14ac:dyDescent="0.25">
      <c r="A442" s="156"/>
      <c r="B442" s="42"/>
      <c r="C442" s="42"/>
      <c r="D442" s="3"/>
      <c r="E442" s="40"/>
      <c r="F442" s="41"/>
      <c r="G442" s="41"/>
      <c r="H442" s="41"/>
      <c r="I442" s="41"/>
      <c r="J442" s="8"/>
      <c r="K442" s="3"/>
      <c r="L442" s="3"/>
      <c r="M442" s="3"/>
      <c r="N442" s="7"/>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row>
    <row r="443" spans="1:54" x14ac:dyDescent="0.25">
      <c r="A443" s="156"/>
      <c r="B443" s="42"/>
      <c r="C443" s="42"/>
      <c r="D443" s="3"/>
      <c r="E443" s="40"/>
      <c r="F443" s="41"/>
      <c r="G443" s="41"/>
      <c r="H443" s="41"/>
      <c r="I443" s="41"/>
      <c r="J443" s="8"/>
      <c r="K443" s="3"/>
      <c r="L443" s="3"/>
      <c r="M443" s="3"/>
      <c r="N443" s="7"/>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row>
    <row r="444" spans="1:54" x14ac:dyDescent="0.25">
      <c r="A444" s="156"/>
      <c r="B444" s="42"/>
      <c r="C444" s="42"/>
      <c r="D444" s="3"/>
      <c r="E444" s="40"/>
      <c r="F444" s="41"/>
      <c r="G444" s="41"/>
      <c r="H444" s="41"/>
      <c r="I444" s="41"/>
      <c r="J444" s="8"/>
      <c r="K444" s="3"/>
      <c r="L444" s="3"/>
      <c r="M444" s="3"/>
      <c r="N444" s="7"/>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row>
    <row r="445" spans="1:54" x14ac:dyDescent="0.25">
      <c r="A445" s="156"/>
      <c r="B445" s="42"/>
      <c r="C445" s="42"/>
      <c r="D445" s="3"/>
      <c r="E445" s="40"/>
      <c r="F445" s="41"/>
      <c r="G445" s="41"/>
      <c r="H445" s="41"/>
      <c r="I445" s="41"/>
      <c r="J445" s="8"/>
      <c r="K445" s="3"/>
      <c r="L445" s="3"/>
      <c r="M445" s="3"/>
      <c r="N445" s="7"/>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row>
    <row r="446" spans="1:54" x14ac:dyDescent="0.25">
      <c r="A446" s="156"/>
      <c r="B446" s="42"/>
      <c r="C446" s="42"/>
      <c r="D446" s="3"/>
      <c r="E446" s="40"/>
      <c r="F446" s="41"/>
      <c r="G446" s="41"/>
      <c r="H446" s="41"/>
      <c r="I446" s="41"/>
      <c r="J446" s="8"/>
      <c r="K446" s="3"/>
      <c r="L446" s="3"/>
      <c r="M446" s="3"/>
      <c r="N446" s="7"/>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row>
    <row r="447" spans="1:54" x14ac:dyDescent="0.25">
      <c r="A447" s="156"/>
      <c r="B447" s="42"/>
      <c r="C447" s="42"/>
      <c r="D447" s="3"/>
      <c r="E447" s="40"/>
      <c r="F447" s="41"/>
      <c r="G447" s="41"/>
      <c r="H447" s="41"/>
      <c r="I447" s="41"/>
      <c r="J447" s="8"/>
      <c r="K447" s="3"/>
      <c r="L447" s="3"/>
      <c r="M447" s="3"/>
      <c r="N447" s="7"/>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row>
    <row r="448" spans="1:54" x14ac:dyDescent="0.25">
      <c r="A448" s="156"/>
      <c r="B448" s="42"/>
      <c r="C448" s="42"/>
      <c r="D448" s="3"/>
      <c r="E448" s="40"/>
      <c r="F448" s="41"/>
      <c r="G448" s="41"/>
      <c r="H448" s="41"/>
      <c r="I448" s="41"/>
      <c r="J448" s="8"/>
      <c r="K448" s="3"/>
      <c r="L448" s="3"/>
      <c r="M448" s="3"/>
      <c r="N448" s="7"/>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row>
    <row r="449" spans="1:54" x14ac:dyDescent="0.25">
      <c r="A449" s="156"/>
      <c r="B449" s="42"/>
      <c r="C449" s="42"/>
      <c r="D449" s="3"/>
      <c r="E449" s="40"/>
      <c r="F449" s="41"/>
      <c r="G449" s="41"/>
      <c r="H449" s="41"/>
      <c r="I449" s="41"/>
      <c r="J449" s="8"/>
      <c r="K449" s="3"/>
      <c r="L449" s="3"/>
      <c r="M449" s="3"/>
      <c r="N449" s="7"/>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row>
    <row r="450" spans="1:54" x14ac:dyDescent="0.25">
      <c r="A450" s="156"/>
      <c r="B450" s="42"/>
      <c r="C450" s="42"/>
      <c r="D450" s="3"/>
      <c r="E450" s="40"/>
      <c r="F450" s="41"/>
      <c r="G450" s="41"/>
      <c r="H450" s="41"/>
      <c r="I450" s="41"/>
      <c r="J450" s="8"/>
      <c r="K450" s="3"/>
      <c r="L450" s="3"/>
      <c r="M450" s="3"/>
      <c r="N450" s="7"/>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row>
    <row r="451" spans="1:54" x14ac:dyDescent="0.25">
      <c r="A451" s="156"/>
      <c r="B451" s="42"/>
      <c r="C451" s="42"/>
      <c r="D451" s="3"/>
      <c r="E451" s="40"/>
      <c r="F451" s="41"/>
      <c r="G451" s="41"/>
      <c r="H451" s="41"/>
      <c r="I451" s="41"/>
      <c r="J451" s="8"/>
      <c r="K451" s="3"/>
      <c r="L451" s="3"/>
      <c r="M451" s="3"/>
      <c r="N451" s="7"/>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row>
    <row r="452" spans="1:54" x14ac:dyDescent="0.25">
      <c r="A452" s="156"/>
      <c r="B452" s="42"/>
      <c r="C452" s="42"/>
      <c r="D452" s="3"/>
      <c r="E452" s="40"/>
      <c r="F452" s="41"/>
      <c r="G452" s="41"/>
      <c r="H452" s="41"/>
      <c r="I452" s="41"/>
      <c r="J452" s="8"/>
      <c r="K452" s="3"/>
      <c r="L452" s="3"/>
      <c r="M452" s="3"/>
      <c r="N452" s="7"/>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row>
    <row r="453" spans="1:54" x14ac:dyDescent="0.25">
      <c r="A453" s="156"/>
      <c r="B453" s="42"/>
      <c r="C453" s="42"/>
      <c r="D453" s="3"/>
      <c r="E453" s="40"/>
      <c r="F453" s="41"/>
      <c r="G453" s="41"/>
      <c r="H453" s="41"/>
      <c r="I453" s="41"/>
      <c r="J453" s="8"/>
      <c r="K453" s="3"/>
      <c r="L453" s="3"/>
      <c r="M453" s="3"/>
      <c r="N453" s="7"/>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row>
    <row r="454" spans="1:54" x14ac:dyDescent="0.25">
      <c r="A454" s="156"/>
      <c r="B454" s="42"/>
      <c r="C454" s="42"/>
      <c r="D454" s="3"/>
      <c r="E454" s="40"/>
      <c r="F454" s="41"/>
      <c r="G454" s="41"/>
      <c r="H454" s="41"/>
      <c r="I454" s="41"/>
      <c r="J454" s="8"/>
      <c r="K454" s="3"/>
      <c r="L454" s="3"/>
      <c r="M454" s="3"/>
      <c r="N454" s="7"/>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row>
    <row r="455" spans="1:54" x14ac:dyDescent="0.25">
      <c r="A455" s="156"/>
      <c r="B455" s="42"/>
      <c r="C455" s="42"/>
      <c r="D455" s="3"/>
      <c r="E455" s="40"/>
      <c r="F455" s="41"/>
      <c r="G455" s="41"/>
      <c r="H455" s="41"/>
      <c r="I455" s="41"/>
      <c r="J455" s="8"/>
      <c r="K455" s="3"/>
      <c r="L455" s="3"/>
      <c r="M455" s="3"/>
      <c r="N455" s="7"/>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row>
    <row r="456" spans="1:54" x14ac:dyDescent="0.25">
      <c r="A456" s="156"/>
      <c r="B456" s="42"/>
      <c r="C456" s="42"/>
      <c r="D456" s="3"/>
      <c r="E456" s="40"/>
      <c r="F456" s="41"/>
      <c r="G456" s="41"/>
      <c r="H456" s="41"/>
      <c r="I456" s="41"/>
      <c r="J456" s="8"/>
      <c r="K456" s="3"/>
      <c r="L456" s="3"/>
      <c r="M456" s="3"/>
      <c r="N456" s="7"/>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row>
    <row r="457" spans="1:54" x14ac:dyDescent="0.25">
      <c r="A457" s="156"/>
      <c r="B457" s="42"/>
      <c r="C457" s="42"/>
      <c r="D457" s="3"/>
      <c r="E457" s="40"/>
      <c r="F457" s="41"/>
      <c r="G457" s="41"/>
      <c r="H457" s="41"/>
      <c r="I457" s="41"/>
      <c r="J457" s="8"/>
      <c r="K457" s="3"/>
      <c r="L457" s="3"/>
      <c r="M457" s="3"/>
      <c r="N457" s="7"/>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row>
    <row r="458" spans="1:54" x14ac:dyDescent="0.25">
      <c r="A458" s="156"/>
      <c r="B458" s="42"/>
      <c r="C458" s="42"/>
      <c r="D458" s="3"/>
      <c r="E458" s="40"/>
      <c r="F458" s="41"/>
      <c r="G458" s="41"/>
      <c r="H458" s="41"/>
      <c r="I458" s="41"/>
      <c r="J458" s="8"/>
      <c r="K458" s="3"/>
      <c r="L458" s="3"/>
      <c r="M458" s="3"/>
      <c r="N458" s="7"/>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row>
    <row r="459" spans="1:54" x14ac:dyDescent="0.25">
      <c r="A459" s="156"/>
      <c r="B459" s="42"/>
      <c r="C459" s="42"/>
      <c r="D459" s="3"/>
      <c r="E459" s="40"/>
      <c r="F459" s="41"/>
      <c r="G459" s="41"/>
      <c r="H459" s="41"/>
      <c r="I459" s="41"/>
      <c r="J459" s="8"/>
      <c r="K459" s="3"/>
      <c r="L459" s="3"/>
      <c r="M459" s="3"/>
      <c r="N459" s="7"/>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row>
    <row r="460" spans="1:54" x14ac:dyDescent="0.25">
      <c r="A460" s="156"/>
      <c r="B460" s="42"/>
      <c r="C460" s="42"/>
      <c r="D460" s="3"/>
      <c r="E460" s="40"/>
      <c r="F460" s="41"/>
      <c r="G460" s="41"/>
      <c r="H460" s="41"/>
      <c r="I460" s="41"/>
      <c r="J460" s="8"/>
      <c r="K460" s="3"/>
      <c r="L460" s="3"/>
      <c r="M460" s="3"/>
      <c r="N460" s="7"/>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row>
    <row r="461" spans="1:54" x14ac:dyDescent="0.25">
      <c r="A461" s="156"/>
      <c r="B461" s="42"/>
      <c r="C461" s="42"/>
      <c r="D461" s="3"/>
      <c r="E461" s="40"/>
      <c r="F461" s="41"/>
      <c r="G461" s="41"/>
      <c r="H461" s="41"/>
      <c r="I461" s="41"/>
      <c r="J461" s="8"/>
      <c r="K461" s="3"/>
      <c r="L461" s="3"/>
      <c r="M461" s="3"/>
      <c r="N461" s="7"/>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row>
    <row r="462" spans="1:54" x14ac:dyDescent="0.25">
      <c r="A462" s="156"/>
      <c r="B462" s="42"/>
      <c r="C462" s="42"/>
      <c r="D462" s="3"/>
      <c r="E462" s="40"/>
      <c r="F462" s="41"/>
      <c r="G462" s="41"/>
      <c r="H462" s="41"/>
      <c r="I462" s="41"/>
      <c r="J462" s="8"/>
      <c r="K462" s="3"/>
      <c r="L462" s="3"/>
      <c r="M462" s="3"/>
      <c r="N462" s="7"/>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row>
    <row r="463" spans="1:54" x14ac:dyDescent="0.25">
      <c r="A463" s="156"/>
      <c r="B463" s="42"/>
      <c r="C463" s="42"/>
      <c r="D463" s="3"/>
      <c r="E463" s="40"/>
      <c r="F463" s="41"/>
      <c r="G463" s="41"/>
      <c r="H463" s="41"/>
      <c r="I463" s="41"/>
      <c r="J463" s="8"/>
      <c r="K463" s="3"/>
      <c r="L463" s="3"/>
      <c r="M463" s="3"/>
      <c r="N463" s="7"/>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row>
    <row r="464" spans="1:54" x14ac:dyDescent="0.25">
      <c r="A464" s="156"/>
      <c r="B464" s="42"/>
      <c r="C464" s="42"/>
      <c r="D464" s="3"/>
      <c r="E464" s="40"/>
      <c r="F464" s="41"/>
      <c r="G464" s="41"/>
      <c r="H464" s="41"/>
      <c r="I464" s="41"/>
      <c r="J464" s="8"/>
      <c r="K464" s="3"/>
      <c r="L464" s="3"/>
      <c r="M464" s="3"/>
      <c r="N464" s="7"/>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row>
    <row r="465" spans="1:54" x14ac:dyDescent="0.25">
      <c r="A465" s="156"/>
      <c r="B465" s="42"/>
      <c r="C465" s="42"/>
      <c r="D465" s="3"/>
      <c r="E465" s="40"/>
      <c r="F465" s="41"/>
      <c r="G465" s="41"/>
      <c r="H465" s="41"/>
      <c r="I465" s="41"/>
      <c r="J465" s="8"/>
      <c r="K465" s="3"/>
      <c r="L465" s="3"/>
      <c r="M465" s="3"/>
      <c r="N465" s="7"/>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row>
    <row r="466" spans="1:54" x14ac:dyDescent="0.25">
      <c r="A466" s="156"/>
      <c r="B466" s="42"/>
      <c r="C466" s="42"/>
      <c r="D466" s="3"/>
      <c r="E466" s="40"/>
      <c r="F466" s="41"/>
      <c r="G466" s="41"/>
      <c r="H466" s="41"/>
      <c r="I466" s="41"/>
      <c r="J466" s="8"/>
      <c r="K466" s="3"/>
      <c r="L466" s="3"/>
      <c r="M466" s="3"/>
      <c r="N466" s="7"/>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row>
    <row r="467" spans="1:54" x14ac:dyDescent="0.25">
      <c r="A467" s="156"/>
      <c r="B467" s="42"/>
      <c r="C467" s="42"/>
      <c r="D467" s="3"/>
      <c r="E467" s="40"/>
      <c r="F467" s="41"/>
      <c r="G467" s="41"/>
      <c r="H467" s="41"/>
      <c r="I467" s="41"/>
      <c r="J467" s="8"/>
      <c r="K467" s="3"/>
      <c r="L467" s="3"/>
      <c r="M467" s="3"/>
      <c r="N467" s="7"/>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row>
    <row r="468" spans="1:54" x14ac:dyDescent="0.25">
      <c r="A468" s="156"/>
      <c r="B468" s="42"/>
      <c r="C468" s="42"/>
      <c r="D468" s="3"/>
      <c r="E468" s="40"/>
      <c r="F468" s="41"/>
      <c r="G468" s="41"/>
      <c r="H468" s="41"/>
      <c r="I468" s="41"/>
      <c r="J468" s="8"/>
      <c r="K468" s="3"/>
      <c r="L468" s="3"/>
      <c r="M468" s="3"/>
      <c r="N468" s="7"/>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row>
    <row r="469" spans="1:54" x14ac:dyDescent="0.25">
      <c r="A469" s="156"/>
      <c r="B469" s="42"/>
      <c r="C469" s="42"/>
      <c r="D469" s="3"/>
      <c r="E469" s="40"/>
      <c r="F469" s="41"/>
      <c r="G469" s="41"/>
      <c r="H469" s="41"/>
      <c r="I469" s="41"/>
      <c r="J469" s="8"/>
      <c r="K469" s="3"/>
      <c r="L469" s="3"/>
      <c r="M469" s="3"/>
      <c r="N469" s="7"/>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row>
    <row r="470" spans="1:54" x14ac:dyDescent="0.25">
      <c r="A470" s="156"/>
      <c r="B470" s="42"/>
      <c r="C470" s="42"/>
      <c r="D470" s="3"/>
      <c r="E470" s="40"/>
      <c r="F470" s="41"/>
      <c r="G470" s="41"/>
      <c r="H470" s="41"/>
      <c r="I470" s="41"/>
      <c r="J470" s="8"/>
      <c r="K470" s="3"/>
      <c r="L470" s="3"/>
      <c r="M470" s="3"/>
      <c r="N470" s="7"/>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row>
    <row r="471" spans="1:54" x14ac:dyDescent="0.25">
      <c r="A471" s="156"/>
      <c r="B471" s="42"/>
      <c r="C471" s="42"/>
      <c r="D471" s="3"/>
      <c r="E471" s="40"/>
      <c r="F471" s="41"/>
      <c r="G471" s="41"/>
      <c r="H471" s="41"/>
      <c r="I471" s="41"/>
      <c r="J471" s="8"/>
      <c r="K471" s="3"/>
      <c r="L471" s="3"/>
      <c r="M471" s="3"/>
      <c r="N471" s="7"/>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row>
    <row r="472" spans="1:54" x14ac:dyDescent="0.25">
      <c r="A472" s="156"/>
      <c r="B472" s="42"/>
      <c r="C472" s="42"/>
      <c r="D472" s="3"/>
      <c r="E472" s="40"/>
      <c r="F472" s="41"/>
      <c r="G472" s="41"/>
      <c r="H472" s="41"/>
      <c r="I472" s="41"/>
      <c r="J472" s="8"/>
      <c r="K472" s="3"/>
      <c r="L472" s="3"/>
      <c r="M472" s="3"/>
      <c r="N472" s="7"/>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row>
    <row r="473" spans="1:54" x14ac:dyDescent="0.25">
      <c r="A473" s="156"/>
      <c r="B473" s="42"/>
      <c r="C473" s="42"/>
      <c r="D473" s="3"/>
      <c r="E473" s="40"/>
      <c r="F473" s="41"/>
      <c r="G473" s="41"/>
      <c r="H473" s="41"/>
      <c r="I473" s="41"/>
      <c r="J473" s="8"/>
      <c r="K473" s="3"/>
      <c r="L473" s="3"/>
      <c r="M473" s="3"/>
      <c r="N473" s="7"/>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row>
    <row r="474" spans="1:54" x14ac:dyDescent="0.25">
      <c r="A474" s="156"/>
      <c r="B474" s="42"/>
      <c r="C474" s="42"/>
      <c r="D474" s="3"/>
      <c r="E474" s="40"/>
      <c r="F474" s="41"/>
      <c r="G474" s="41"/>
      <c r="H474" s="41"/>
      <c r="I474" s="41"/>
      <c r="J474" s="8"/>
      <c r="K474" s="3"/>
      <c r="L474" s="3"/>
      <c r="M474" s="3"/>
      <c r="N474" s="7"/>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row>
    <row r="475" spans="1:54" x14ac:dyDescent="0.25">
      <c r="A475" s="156"/>
      <c r="B475" s="42"/>
      <c r="C475" s="42"/>
      <c r="D475" s="3"/>
      <c r="E475" s="40"/>
      <c r="F475" s="41"/>
      <c r="G475" s="41"/>
      <c r="H475" s="41"/>
      <c r="I475" s="41"/>
      <c r="J475" s="8"/>
      <c r="K475" s="3"/>
      <c r="L475" s="3"/>
      <c r="M475" s="3"/>
      <c r="N475" s="7"/>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row>
    <row r="476" spans="1:54" x14ac:dyDescent="0.25">
      <c r="A476" s="156"/>
      <c r="B476" s="42"/>
      <c r="C476" s="42"/>
      <c r="D476" s="3"/>
      <c r="E476" s="40"/>
      <c r="F476" s="41"/>
      <c r="G476" s="41"/>
      <c r="H476" s="41"/>
      <c r="I476" s="41"/>
      <c r="J476" s="8"/>
      <c r="K476" s="3"/>
      <c r="L476" s="3"/>
      <c r="M476" s="3"/>
      <c r="N476" s="7"/>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row>
    <row r="477" spans="1:54" x14ac:dyDescent="0.25">
      <c r="A477" s="156"/>
      <c r="B477" s="42"/>
      <c r="C477" s="42"/>
      <c r="D477" s="3"/>
      <c r="E477" s="40"/>
      <c r="F477" s="41"/>
      <c r="G477" s="41"/>
      <c r="H477" s="41"/>
      <c r="I477" s="41"/>
      <c r="J477" s="8"/>
      <c r="K477" s="3"/>
      <c r="L477" s="3"/>
      <c r="M477" s="3"/>
      <c r="N477" s="7"/>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row>
    <row r="478" spans="1:54" x14ac:dyDescent="0.25">
      <c r="A478" s="156"/>
      <c r="B478" s="42"/>
      <c r="C478" s="42"/>
      <c r="D478" s="3"/>
      <c r="E478" s="40"/>
      <c r="F478" s="41"/>
      <c r="G478" s="41"/>
      <c r="H478" s="41"/>
      <c r="I478" s="41"/>
      <c r="J478" s="8"/>
      <c r="K478" s="3"/>
      <c r="L478" s="3"/>
      <c r="M478" s="3"/>
      <c r="N478" s="7"/>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row>
    <row r="479" spans="1:54" x14ac:dyDescent="0.25">
      <c r="A479" s="156"/>
      <c r="B479" s="42"/>
      <c r="C479" s="42"/>
      <c r="D479" s="3"/>
      <c r="E479" s="40"/>
      <c r="F479" s="41"/>
      <c r="G479" s="41"/>
      <c r="H479" s="41"/>
      <c r="I479" s="41"/>
      <c r="J479" s="8"/>
      <c r="K479" s="3"/>
      <c r="L479" s="3"/>
      <c r="M479" s="3"/>
      <c r="N479" s="7"/>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row>
    <row r="480" spans="1:54" x14ac:dyDescent="0.25">
      <c r="A480" s="156"/>
      <c r="B480" s="42"/>
      <c r="C480" s="42"/>
      <c r="D480" s="3"/>
      <c r="E480" s="40"/>
      <c r="F480" s="41"/>
      <c r="G480" s="41"/>
      <c r="H480" s="41"/>
      <c r="I480" s="41"/>
      <c r="J480" s="8"/>
      <c r="K480" s="3"/>
      <c r="L480" s="3"/>
      <c r="M480" s="3"/>
      <c r="N480" s="7"/>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row>
    <row r="481" spans="1:54" x14ac:dyDescent="0.25">
      <c r="A481" s="156"/>
      <c r="B481" s="42"/>
      <c r="C481" s="42"/>
      <c r="D481" s="3"/>
      <c r="E481" s="40"/>
      <c r="F481" s="41"/>
      <c r="G481" s="41"/>
      <c r="H481" s="41"/>
      <c r="I481" s="41"/>
      <c r="J481" s="8"/>
      <c r="K481" s="3"/>
      <c r="L481" s="3"/>
      <c r="M481" s="3"/>
      <c r="N481" s="7"/>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row>
    <row r="482" spans="1:54" x14ac:dyDescent="0.25">
      <c r="A482" s="156"/>
      <c r="B482" s="42"/>
      <c r="C482" s="42"/>
      <c r="D482" s="3"/>
      <c r="E482" s="40"/>
      <c r="F482" s="41"/>
      <c r="G482" s="41"/>
      <c r="H482" s="41"/>
      <c r="I482" s="41"/>
      <c r="J482" s="8"/>
      <c r="K482" s="3"/>
      <c r="L482" s="3"/>
      <c r="M482" s="3"/>
      <c r="N482" s="7"/>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row>
    <row r="483" spans="1:54" x14ac:dyDescent="0.25">
      <c r="A483" s="156"/>
      <c r="B483" s="42"/>
      <c r="C483" s="42"/>
      <c r="D483" s="3"/>
      <c r="E483" s="40"/>
      <c r="F483" s="41"/>
      <c r="G483" s="41"/>
      <c r="H483" s="41"/>
      <c r="I483" s="41"/>
      <c r="J483" s="8"/>
      <c r="K483" s="3"/>
      <c r="L483" s="3"/>
      <c r="M483" s="3"/>
      <c r="N483" s="7"/>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row>
    <row r="484" spans="1:54" x14ac:dyDescent="0.25">
      <c r="A484" s="156"/>
      <c r="B484" s="42"/>
      <c r="C484" s="42"/>
      <c r="D484" s="3"/>
      <c r="E484" s="40"/>
      <c r="F484" s="41"/>
      <c r="G484" s="41"/>
      <c r="H484" s="41"/>
      <c r="I484" s="41"/>
      <c r="J484" s="8"/>
      <c r="K484" s="3"/>
      <c r="L484" s="3"/>
      <c r="M484" s="3"/>
      <c r="N484" s="7"/>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row>
    <row r="485" spans="1:54" x14ac:dyDescent="0.25">
      <c r="A485" s="156"/>
      <c r="B485" s="42"/>
      <c r="C485" s="42"/>
      <c r="D485" s="3"/>
      <c r="E485" s="40"/>
      <c r="F485" s="41"/>
      <c r="G485" s="41"/>
      <c r="H485" s="41"/>
      <c r="I485" s="41"/>
      <c r="J485" s="8"/>
      <c r="K485" s="3"/>
      <c r="L485" s="3"/>
      <c r="M485" s="3"/>
      <c r="N485" s="7"/>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row>
    <row r="486" spans="1:54" x14ac:dyDescent="0.25">
      <c r="A486" s="156"/>
      <c r="B486" s="42"/>
      <c r="C486" s="42"/>
      <c r="D486" s="3"/>
      <c r="E486" s="40"/>
      <c r="F486" s="41"/>
      <c r="G486" s="41"/>
      <c r="H486" s="41"/>
      <c r="I486" s="41"/>
      <c r="J486" s="8"/>
      <c r="K486" s="3"/>
      <c r="L486" s="3"/>
      <c r="M486" s="3"/>
      <c r="N486" s="7"/>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row>
    <row r="487" spans="1:54" x14ac:dyDescent="0.25">
      <c r="A487" s="156"/>
      <c r="B487" s="42"/>
      <c r="C487" s="42"/>
      <c r="D487" s="3"/>
      <c r="E487" s="40"/>
      <c r="F487" s="41"/>
      <c r="G487" s="41"/>
      <c r="H487" s="41"/>
      <c r="I487" s="41"/>
      <c r="J487" s="8"/>
      <c r="K487" s="3"/>
      <c r="L487" s="3"/>
      <c r="M487" s="3"/>
      <c r="N487" s="7"/>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row>
    <row r="488" spans="1:54" x14ac:dyDescent="0.25">
      <c r="A488" s="156"/>
      <c r="B488" s="42"/>
      <c r="C488" s="42"/>
      <c r="D488" s="3"/>
      <c r="E488" s="40"/>
      <c r="F488" s="41"/>
      <c r="G488" s="41"/>
      <c r="H488" s="41"/>
      <c r="I488" s="41"/>
      <c r="J488" s="8"/>
      <c r="K488" s="3"/>
      <c r="L488" s="3"/>
      <c r="M488" s="3"/>
      <c r="N488" s="7"/>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row>
    <row r="489" spans="1:54" x14ac:dyDescent="0.25">
      <c r="A489" s="156"/>
      <c r="B489" s="42"/>
      <c r="C489" s="42"/>
      <c r="D489" s="3"/>
      <c r="E489" s="40"/>
      <c r="F489" s="41"/>
      <c r="G489" s="41"/>
      <c r="H489" s="41"/>
      <c r="I489" s="41"/>
      <c r="J489" s="8"/>
      <c r="K489" s="3"/>
      <c r="L489" s="3"/>
      <c r="M489" s="3"/>
      <c r="N489" s="7"/>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row>
    <row r="490" spans="1:54" x14ac:dyDescent="0.25">
      <c r="A490" s="156"/>
      <c r="B490" s="42"/>
      <c r="C490" s="42"/>
      <c r="D490" s="3"/>
      <c r="E490" s="40"/>
      <c r="F490" s="41"/>
      <c r="G490" s="41"/>
      <c r="H490" s="41"/>
      <c r="I490" s="41"/>
      <c r="J490" s="8"/>
      <c r="K490" s="3"/>
      <c r="L490" s="3"/>
      <c r="M490" s="3"/>
      <c r="N490" s="7"/>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row>
    <row r="491" spans="1:54" x14ac:dyDescent="0.25">
      <c r="A491" s="156"/>
      <c r="B491" s="42"/>
      <c r="C491" s="42"/>
      <c r="D491" s="3"/>
      <c r="E491" s="40"/>
      <c r="F491" s="41"/>
      <c r="G491" s="41"/>
      <c r="H491" s="41"/>
      <c r="I491" s="41"/>
      <c r="J491" s="8"/>
      <c r="K491" s="3"/>
      <c r="L491" s="3"/>
      <c r="M491" s="3"/>
      <c r="N491" s="7"/>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row>
    <row r="492" spans="1:54" x14ac:dyDescent="0.25">
      <c r="A492" s="156"/>
      <c r="B492" s="42"/>
      <c r="C492" s="42"/>
      <c r="D492" s="3"/>
      <c r="E492" s="40"/>
      <c r="F492" s="41"/>
      <c r="G492" s="41"/>
      <c r="H492" s="41"/>
      <c r="I492" s="41"/>
      <c r="J492" s="8"/>
      <c r="K492" s="3"/>
      <c r="L492" s="3"/>
      <c r="M492" s="3"/>
      <c r="N492" s="7"/>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row>
    <row r="493" spans="1:54" x14ac:dyDescent="0.25">
      <c r="A493" s="156"/>
      <c r="B493" s="42"/>
      <c r="C493" s="42"/>
      <c r="D493" s="3"/>
      <c r="E493" s="40"/>
      <c r="F493" s="41"/>
      <c r="G493" s="41"/>
      <c r="H493" s="41"/>
      <c r="I493" s="41"/>
      <c r="J493" s="8"/>
      <c r="K493" s="3"/>
      <c r="L493" s="3"/>
      <c r="M493" s="3"/>
      <c r="N493" s="7"/>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row>
    <row r="494" spans="1:54" x14ac:dyDescent="0.25">
      <c r="A494" s="156"/>
      <c r="B494" s="42"/>
      <c r="C494" s="42"/>
      <c r="D494" s="3"/>
      <c r="E494" s="40"/>
      <c r="F494" s="41"/>
      <c r="G494" s="41"/>
      <c r="H494" s="41"/>
      <c r="I494" s="41"/>
      <c r="J494" s="8"/>
      <c r="K494" s="3"/>
      <c r="L494" s="3"/>
      <c r="M494" s="3"/>
      <c r="N494" s="7"/>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row>
    <row r="495" spans="1:54" x14ac:dyDescent="0.25">
      <c r="A495" s="156"/>
      <c r="B495" s="42"/>
      <c r="C495" s="42"/>
      <c r="D495" s="3"/>
      <c r="E495" s="40"/>
      <c r="F495" s="41"/>
      <c r="G495" s="41"/>
      <c r="H495" s="41"/>
      <c r="I495" s="41"/>
      <c r="J495" s="8"/>
      <c r="K495" s="3"/>
      <c r="L495" s="3"/>
      <c r="M495" s="3"/>
      <c r="N495" s="7"/>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row>
    <row r="496" spans="1:54" x14ac:dyDescent="0.25">
      <c r="A496" s="156"/>
      <c r="B496" s="42"/>
      <c r="C496" s="42"/>
      <c r="D496" s="3"/>
      <c r="E496" s="40"/>
      <c r="F496" s="41"/>
      <c r="G496" s="41"/>
      <c r="H496" s="41"/>
      <c r="I496" s="41"/>
      <c r="J496" s="8"/>
      <c r="K496" s="3"/>
      <c r="L496" s="3"/>
      <c r="M496" s="3"/>
      <c r="N496" s="7"/>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row>
    <row r="497" spans="1:54" x14ac:dyDescent="0.25">
      <c r="A497" s="156"/>
      <c r="B497" s="42"/>
      <c r="C497" s="42"/>
      <c r="D497" s="3"/>
      <c r="E497" s="40"/>
      <c r="F497" s="41"/>
      <c r="G497" s="41"/>
      <c r="H497" s="41"/>
      <c r="I497" s="41"/>
      <c r="J497" s="8"/>
      <c r="K497" s="3"/>
      <c r="L497" s="3"/>
      <c r="M497" s="3"/>
      <c r="N497" s="7"/>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row>
    <row r="498" spans="1:54" x14ac:dyDescent="0.25">
      <c r="A498" s="156"/>
      <c r="B498" s="42"/>
      <c r="C498" s="42"/>
      <c r="D498" s="3"/>
      <c r="E498" s="40"/>
      <c r="F498" s="41"/>
      <c r="G498" s="41"/>
      <c r="H498" s="41"/>
      <c r="I498" s="41"/>
      <c r="J498" s="8"/>
      <c r="K498" s="3"/>
      <c r="L498" s="3"/>
      <c r="M498" s="3"/>
      <c r="N498" s="7"/>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row>
    <row r="499" spans="1:54" x14ac:dyDescent="0.25">
      <c r="A499" s="156"/>
      <c r="B499" s="42"/>
      <c r="C499" s="42"/>
      <c r="D499" s="3"/>
      <c r="E499" s="40"/>
      <c r="F499" s="41"/>
      <c r="G499" s="41"/>
      <c r="H499" s="41"/>
      <c r="I499" s="41"/>
      <c r="J499" s="8"/>
      <c r="K499" s="3"/>
      <c r="L499" s="3"/>
      <c r="M499" s="3"/>
      <c r="N499" s="7"/>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row>
    <row r="500" spans="1:54" x14ac:dyDescent="0.25">
      <c r="A500" s="156"/>
      <c r="B500" s="42"/>
      <c r="C500" s="42"/>
      <c r="D500" s="3"/>
      <c r="E500" s="40"/>
      <c r="F500" s="41"/>
      <c r="G500" s="41"/>
      <c r="H500" s="41"/>
      <c r="I500" s="41"/>
      <c r="J500" s="8"/>
      <c r="K500" s="3"/>
      <c r="L500" s="3"/>
      <c r="M500" s="3"/>
      <c r="N500" s="7"/>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row>
    <row r="501" spans="1:54" x14ac:dyDescent="0.25">
      <c r="A501" s="156"/>
      <c r="B501" s="42"/>
      <c r="C501" s="42"/>
      <c r="D501" s="3"/>
      <c r="E501" s="40"/>
      <c r="F501" s="41"/>
      <c r="G501" s="41"/>
      <c r="H501" s="41"/>
      <c r="I501" s="41"/>
      <c r="J501" s="8"/>
      <c r="K501" s="3"/>
      <c r="L501" s="3"/>
      <c r="M501" s="3"/>
      <c r="N501" s="7"/>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row>
    <row r="502" spans="1:54" x14ac:dyDescent="0.25">
      <c r="A502" s="156"/>
      <c r="B502" s="42"/>
      <c r="C502" s="42"/>
      <c r="D502" s="3"/>
      <c r="E502" s="40"/>
      <c r="F502" s="41"/>
      <c r="G502" s="41"/>
      <c r="H502" s="41"/>
      <c r="I502" s="41"/>
      <c r="J502" s="8"/>
      <c r="K502" s="3"/>
      <c r="L502" s="3"/>
      <c r="M502" s="3"/>
      <c r="N502" s="7"/>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row>
    <row r="503" spans="1:54" x14ac:dyDescent="0.25">
      <c r="A503" s="156"/>
      <c r="B503" s="42"/>
      <c r="C503" s="42"/>
      <c r="D503" s="3"/>
      <c r="E503" s="40"/>
      <c r="F503" s="41"/>
      <c r="G503" s="41"/>
      <c r="H503" s="41"/>
      <c r="I503" s="41"/>
      <c r="J503" s="8"/>
      <c r="K503" s="3"/>
      <c r="L503" s="3"/>
      <c r="M503" s="3"/>
      <c r="N503" s="7"/>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row>
    <row r="504" spans="1:54" x14ac:dyDescent="0.25">
      <c r="A504" s="156"/>
      <c r="B504" s="42"/>
      <c r="C504" s="42"/>
      <c r="D504" s="3"/>
      <c r="E504" s="40"/>
      <c r="F504" s="41"/>
      <c r="G504" s="41"/>
      <c r="H504" s="41"/>
      <c r="I504" s="41"/>
      <c r="J504" s="8"/>
      <c r="K504" s="3"/>
      <c r="L504" s="3"/>
      <c r="M504" s="3"/>
      <c r="N504" s="7"/>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row>
    <row r="505" spans="1:54" x14ac:dyDescent="0.25">
      <c r="A505" s="156"/>
      <c r="B505" s="42"/>
      <c r="C505" s="42"/>
      <c r="D505" s="3"/>
      <c r="E505" s="40"/>
      <c r="F505" s="41"/>
      <c r="G505" s="41"/>
      <c r="H505" s="41"/>
      <c r="I505" s="41"/>
      <c r="J505" s="8"/>
      <c r="K505" s="3"/>
      <c r="L505" s="3"/>
      <c r="M505" s="3"/>
      <c r="N505" s="7"/>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row>
    <row r="506" spans="1:54" x14ac:dyDescent="0.25">
      <c r="A506" s="156"/>
      <c r="B506" s="42"/>
      <c r="C506" s="42"/>
      <c r="D506" s="3"/>
      <c r="E506" s="40"/>
      <c r="F506" s="41"/>
      <c r="G506" s="41"/>
      <c r="H506" s="41"/>
      <c r="I506" s="41"/>
      <c r="J506" s="8"/>
      <c r="K506" s="3"/>
      <c r="L506" s="3"/>
      <c r="M506" s="3"/>
      <c r="N506" s="7"/>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row>
    <row r="507" spans="1:54" x14ac:dyDescent="0.25">
      <c r="A507" s="156"/>
      <c r="B507" s="42"/>
      <c r="C507" s="42"/>
      <c r="D507" s="3"/>
      <c r="E507" s="40"/>
      <c r="F507" s="41"/>
      <c r="G507" s="41"/>
      <c r="H507" s="41"/>
      <c r="I507" s="41"/>
      <c r="J507" s="8"/>
      <c r="K507" s="3"/>
      <c r="L507" s="3"/>
      <c r="M507" s="3"/>
      <c r="N507" s="7"/>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row>
    <row r="508" spans="1:54" x14ac:dyDescent="0.25">
      <c r="A508" s="156"/>
      <c r="B508" s="42"/>
      <c r="C508" s="42"/>
      <c r="D508" s="3"/>
      <c r="E508" s="40"/>
      <c r="F508" s="41"/>
      <c r="G508" s="41"/>
      <c r="H508" s="41"/>
      <c r="I508" s="41"/>
      <c r="J508" s="8"/>
      <c r="K508" s="3"/>
      <c r="L508" s="3"/>
      <c r="M508" s="3"/>
      <c r="N508" s="7"/>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row>
    <row r="509" spans="1:54" x14ac:dyDescent="0.25">
      <c r="A509" s="156"/>
      <c r="B509" s="42"/>
      <c r="C509" s="42"/>
      <c r="D509" s="3"/>
      <c r="E509" s="40"/>
      <c r="F509" s="41"/>
      <c r="G509" s="41"/>
      <c r="H509" s="41"/>
      <c r="I509" s="41"/>
      <c r="J509" s="8"/>
      <c r="K509" s="3"/>
      <c r="L509" s="3"/>
      <c r="M509" s="3"/>
      <c r="N509" s="7"/>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row>
    <row r="510" spans="1:54" x14ac:dyDescent="0.25">
      <c r="A510" s="156"/>
      <c r="B510" s="42"/>
      <c r="C510" s="42"/>
      <c r="D510" s="3"/>
      <c r="E510" s="40"/>
      <c r="F510" s="41"/>
      <c r="G510" s="41"/>
      <c r="H510" s="41"/>
      <c r="I510" s="41"/>
      <c r="J510" s="8"/>
      <c r="K510" s="3"/>
      <c r="L510" s="3"/>
      <c r="M510" s="3"/>
      <c r="N510" s="7"/>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row>
    <row r="511" spans="1:54" x14ac:dyDescent="0.25">
      <c r="A511" s="156"/>
      <c r="B511" s="42"/>
      <c r="C511" s="42"/>
      <c r="D511" s="3"/>
      <c r="E511" s="40"/>
      <c r="F511" s="41"/>
      <c r="G511" s="41"/>
      <c r="H511" s="41"/>
      <c r="I511" s="41"/>
      <c r="J511" s="8"/>
      <c r="K511" s="3"/>
      <c r="L511" s="3"/>
      <c r="M511" s="3"/>
      <c r="N511" s="7"/>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row>
    <row r="512" spans="1:54" x14ac:dyDescent="0.25">
      <c r="A512" s="156"/>
      <c r="B512" s="42"/>
      <c r="C512" s="42"/>
      <c r="D512" s="3"/>
      <c r="E512" s="40"/>
      <c r="F512" s="41"/>
      <c r="G512" s="41"/>
      <c r="H512" s="41"/>
      <c r="I512" s="41"/>
      <c r="J512" s="8"/>
      <c r="K512" s="3"/>
      <c r="L512" s="3"/>
      <c r="M512" s="3"/>
      <c r="N512" s="7"/>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row>
    <row r="513" spans="1:54" x14ac:dyDescent="0.25">
      <c r="A513" s="156"/>
      <c r="B513" s="42"/>
      <c r="C513" s="42"/>
      <c r="D513" s="3"/>
      <c r="E513" s="40"/>
      <c r="F513" s="41"/>
      <c r="G513" s="41"/>
      <c r="H513" s="41"/>
      <c r="I513" s="41"/>
      <c r="J513" s="8"/>
      <c r="K513" s="3"/>
      <c r="L513" s="3"/>
      <c r="M513" s="3"/>
      <c r="N513" s="7"/>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row>
    <row r="514" spans="1:54" x14ac:dyDescent="0.25">
      <c r="A514" s="156"/>
      <c r="B514" s="42"/>
      <c r="C514" s="42"/>
      <c r="D514" s="3"/>
      <c r="E514" s="40"/>
      <c r="F514" s="41"/>
      <c r="G514" s="41"/>
      <c r="H514" s="41"/>
      <c r="I514" s="41"/>
      <c r="J514" s="8"/>
      <c r="K514" s="3"/>
      <c r="L514" s="3"/>
      <c r="M514" s="3"/>
      <c r="N514" s="7"/>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row>
    <row r="515" spans="1:54" x14ac:dyDescent="0.25">
      <c r="A515" s="156"/>
      <c r="B515" s="42"/>
      <c r="C515" s="42"/>
      <c r="D515" s="3"/>
      <c r="E515" s="40"/>
      <c r="F515" s="41"/>
      <c r="G515" s="41"/>
      <c r="H515" s="41"/>
      <c r="I515" s="41"/>
      <c r="J515" s="8"/>
      <c r="K515" s="3"/>
      <c r="L515" s="3"/>
      <c r="M515" s="3"/>
      <c r="N515" s="7"/>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row>
    <row r="516" spans="1:54" x14ac:dyDescent="0.25">
      <c r="A516" s="156"/>
      <c r="B516" s="42"/>
      <c r="C516" s="42"/>
      <c r="D516" s="3"/>
      <c r="E516" s="40"/>
      <c r="F516" s="41"/>
      <c r="G516" s="41"/>
      <c r="H516" s="41"/>
      <c r="I516" s="41"/>
      <c r="J516" s="8"/>
      <c r="K516" s="3"/>
      <c r="L516" s="3"/>
      <c r="M516" s="3"/>
      <c r="N516" s="7"/>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row>
    <row r="517" spans="1:54" x14ac:dyDescent="0.25">
      <c r="A517" s="156"/>
      <c r="B517" s="42"/>
      <c r="C517" s="42"/>
      <c r="D517" s="3"/>
      <c r="E517" s="40"/>
      <c r="F517" s="41"/>
      <c r="G517" s="41"/>
      <c r="H517" s="41"/>
      <c r="I517" s="41"/>
      <c r="J517" s="8"/>
      <c r="K517" s="3"/>
      <c r="L517" s="3"/>
      <c r="M517" s="3"/>
      <c r="N517" s="7"/>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row>
    <row r="518" spans="1:54" x14ac:dyDescent="0.25">
      <c r="A518" s="156"/>
      <c r="B518" s="42"/>
      <c r="C518" s="42"/>
      <c r="D518" s="3"/>
      <c r="E518" s="40"/>
      <c r="F518" s="41"/>
      <c r="G518" s="41"/>
      <c r="H518" s="41"/>
      <c r="I518" s="41"/>
      <c r="J518" s="8"/>
      <c r="K518" s="3"/>
      <c r="L518" s="3"/>
      <c r="M518" s="3"/>
      <c r="N518" s="7"/>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row>
    <row r="519" spans="1:54" x14ac:dyDescent="0.25">
      <c r="A519" s="156"/>
      <c r="B519" s="42"/>
      <c r="C519" s="42"/>
      <c r="D519" s="3"/>
      <c r="E519" s="40"/>
      <c r="F519" s="41"/>
      <c r="G519" s="41"/>
      <c r="H519" s="41"/>
      <c r="I519" s="41"/>
      <c r="J519" s="8"/>
      <c r="K519" s="3"/>
      <c r="L519" s="3"/>
      <c r="M519" s="3"/>
      <c r="N519" s="7"/>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row>
    <row r="520" spans="1:54" x14ac:dyDescent="0.25">
      <c r="A520" s="156"/>
      <c r="B520" s="42"/>
      <c r="C520" s="42"/>
      <c r="D520" s="3"/>
      <c r="E520" s="40"/>
      <c r="F520" s="41"/>
      <c r="G520" s="41"/>
      <c r="H520" s="41"/>
      <c r="I520" s="41"/>
      <c r="J520" s="8"/>
      <c r="K520" s="3"/>
      <c r="L520" s="3"/>
      <c r="M520" s="3"/>
      <c r="N520" s="7"/>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row>
    <row r="521" spans="1:54" x14ac:dyDescent="0.25">
      <c r="A521" s="156"/>
      <c r="B521" s="42"/>
      <c r="C521" s="42"/>
      <c r="D521" s="3"/>
      <c r="E521" s="40"/>
      <c r="F521" s="41"/>
      <c r="G521" s="41"/>
      <c r="H521" s="41"/>
      <c r="I521" s="41"/>
      <c r="J521" s="8"/>
      <c r="K521" s="3"/>
      <c r="L521" s="3"/>
      <c r="M521" s="3"/>
      <c r="N521" s="7"/>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row>
    <row r="522" spans="1:54" x14ac:dyDescent="0.25">
      <c r="A522" s="156"/>
      <c r="B522" s="42"/>
      <c r="C522" s="42"/>
      <c r="D522" s="3"/>
      <c r="E522" s="40"/>
      <c r="F522" s="41"/>
      <c r="G522" s="41"/>
      <c r="H522" s="41"/>
      <c r="I522" s="41"/>
      <c r="J522" s="8"/>
      <c r="K522" s="3"/>
      <c r="L522" s="3"/>
      <c r="M522" s="3"/>
      <c r="N522" s="7"/>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row>
    <row r="523" spans="1:54" x14ac:dyDescent="0.25">
      <c r="A523" s="156"/>
      <c r="B523" s="42"/>
      <c r="C523" s="42"/>
      <c r="D523" s="3"/>
      <c r="E523" s="40"/>
      <c r="F523" s="41"/>
      <c r="G523" s="41"/>
      <c r="H523" s="41"/>
      <c r="I523" s="41"/>
      <c r="J523" s="8"/>
      <c r="K523" s="3"/>
      <c r="L523" s="3"/>
      <c r="M523" s="3"/>
      <c r="N523" s="7"/>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row>
    <row r="524" spans="1:54" x14ac:dyDescent="0.25">
      <c r="A524" s="156"/>
      <c r="B524" s="42"/>
      <c r="C524" s="42"/>
      <c r="D524" s="3"/>
      <c r="E524" s="40"/>
      <c r="F524" s="41"/>
      <c r="G524" s="41"/>
      <c r="H524" s="41"/>
      <c r="I524" s="41"/>
      <c r="J524" s="8"/>
      <c r="K524" s="3"/>
      <c r="L524" s="3"/>
      <c r="M524" s="3"/>
      <c r="N524" s="7"/>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row>
    <row r="525" spans="1:54" x14ac:dyDescent="0.25">
      <c r="A525" s="156"/>
      <c r="B525" s="42"/>
      <c r="C525" s="42"/>
      <c r="D525" s="3"/>
      <c r="E525" s="40"/>
      <c r="F525" s="41"/>
      <c r="G525" s="41"/>
      <c r="H525" s="41"/>
      <c r="I525" s="41"/>
      <c r="J525" s="8"/>
      <c r="K525" s="3"/>
      <c r="L525" s="3"/>
      <c r="M525" s="3"/>
      <c r="N525" s="7"/>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row>
    <row r="526" spans="1:54" x14ac:dyDescent="0.25">
      <c r="A526" s="156"/>
      <c r="B526" s="42"/>
      <c r="C526" s="42"/>
      <c r="D526" s="3"/>
      <c r="E526" s="40"/>
      <c r="F526" s="41"/>
      <c r="G526" s="41"/>
      <c r="H526" s="41"/>
      <c r="I526" s="41"/>
      <c r="J526" s="8"/>
      <c r="K526" s="3"/>
      <c r="L526" s="3"/>
      <c r="M526" s="3"/>
      <c r="N526" s="7"/>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row>
    <row r="527" spans="1:54" x14ac:dyDescent="0.25">
      <c r="A527" s="156"/>
      <c r="B527" s="42"/>
      <c r="C527" s="42"/>
      <c r="D527" s="3"/>
      <c r="E527" s="40"/>
      <c r="F527" s="41"/>
      <c r="G527" s="41"/>
      <c r="H527" s="41"/>
      <c r="I527" s="41"/>
      <c r="J527" s="8"/>
      <c r="K527" s="3"/>
      <c r="L527" s="3"/>
      <c r="M527" s="3"/>
      <c r="N527" s="7"/>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row>
    <row r="528" spans="1:54" x14ac:dyDescent="0.25">
      <c r="A528" s="156"/>
      <c r="B528" s="42"/>
      <c r="C528" s="42"/>
      <c r="D528" s="3"/>
      <c r="E528" s="40"/>
      <c r="F528" s="41"/>
      <c r="G528" s="41"/>
      <c r="H528" s="41"/>
      <c r="I528" s="41"/>
      <c r="J528" s="8"/>
      <c r="K528" s="3"/>
      <c r="L528" s="3"/>
      <c r="M528" s="3"/>
      <c r="N528" s="7"/>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row>
    <row r="529" spans="1:54" x14ac:dyDescent="0.25">
      <c r="A529" s="156"/>
      <c r="B529" s="42"/>
      <c r="C529" s="42"/>
      <c r="D529" s="3"/>
      <c r="E529" s="40"/>
      <c r="F529" s="41"/>
      <c r="G529" s="41"/>
      <c r="H529" s="41"/>
      <c r="I529" s="41"/>
      <c r="J529" s="8"/>
      <c r="K529" s="3"/>
      <c r="L529" s="3"/>
      <c r="M529" s="3"/>
      <c r="N529" s="7"/>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row>
    <row r="530" spans="1:54" x14ac:dyDescent="0.25">
      <c r="A530" s="156"/>
      <c r="B530" s="42"/>
      <c r="C530" s="42"/>
      <c r="D530" s="3"/>
      <c r="E530" s="40"/>
      <c r="F530" s="41"/>
      <c r="G530" s="41"/>
      <c r="H530" s="41"/>
      <c r="I530" s="41"/>
      <c r="J530" s="8"/>
      <c r="K530" s="3"/>
      <c r="L530" s="3"/>
      <c r="M530" s="3"/>
      <c r="N530" s="7"/>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row>
    <row r="531" spans="1:54" x14ac:dyDescent="0.25">
      <c r="A531" s="156"/>
      <c r="B531" s="42"/>
      <c r="C531" s="42"/>
      <c r="D531" s="3"/>
      <c r="E531" s="40"/>
      <c r="F531" s="41"/>
      <c r="G531" s="41"/>
      <c r="H531" s="41"/>
      <c r="I531" s="41"/>
      <c r="J531" s="8"/>
      <c r="K531" s="3"/>
      <c r="L531" s="3"/>
      <c r="M531" s="3"/>
      <c r="N531" s="7"/>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row>
    <row r="532" spans="1:54" x14ac:dyDescent="0.25">
      <c r="A532" s="156"/>
      <c r="B532" s="42"/>
      <c r="C532" s="42"/>
      <c r="D532" s="3"/>
      <c r="E532" s="40"/>
      <c r="F532" s="41"/>
      <c r="G532" s="41"/>
      <c r="H532" s="41"/>
      <c r="I532" s="41"/>
      <c r="J532" s="8"/>
      <c r="K532" s="3"/>
      <c r="L532" s="3"/>
      <c r="M532" s="3"/>
      <c r="N532" s="7"/>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row>
    <row r="533" spans="1:54" x14ac:dyDescent="0.25">
      <c r="A533" s="156"/>
      <c r="B533" s="42"/>
      <c r="C533" s="42"/>
      <c r="D533" s="3"/>
      <c r="E533" s="40"/>
      <c r="F533" s="41"/>
      <c r="G533" s="41"/>
      <c r="H533" s="41"/>
      <c r="I533" s="41"/>
      <c r="J533" s="8"/>
      <c r="K533" s="3"/>
      <c r="L533" s="3"/>
      <c r="M533" s="3"/>
      <c r="N533" s="7"/>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row>
    <row r="534" spans="1:54" x14ac:dyDescent="0.25">
      <c r="A534" s="156"/>
      <c r="B534" s="42"/>
      <c r="C534" s="42"/>
      <c r="D534" s="3"/>
      <c r="E534" s="40"/>
      <c r="F534" s="41"/>
      <c r="G534" s="41"/>
      <c r="H534" s="41"/>
      <c r="I534" s="41"/>
      <c r="J534" s="8"/>
      <c r="K534" s="3"/>
      <c r="L534" s="3"/>
      <c r="M534" s="3"/>
      <c r="N534" s="7"/>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row>
    <row r="535" spans="1:54" x14ac:dyDescent="0.25">
      <c r="A535" s="156"/>
      <c r="B535" s="42"/>
      <c r="C535" s="42"/>
      <c r="D535" s="3"/>
      <c r="E535" s="40"/>
      <c r="F535" s="41"/>
      <c r="G535" s="41"/>
      <c r="H535" s="41"/>
      <c r="I535" s="41"/>
      <c r="J535" s="8"/>
      <c r="K535" s="3"/>
      <c r="L535" s="3"/>
      <c r="M535" s="3"/>
      <c r="N535" s="7"/>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row>
    <row r="536" spans="1:54" x14ac:dyDescent="0.25">
      <c r="A536" s="156"/>
      <c r="B536" s="42"/>
      <c r="C536" s="42"/>
      <c r="D536" s="3"/>
      <c r="E536" s="40"/>
      <c r="F536" s="41"/>
      <c r="G536" s="41"/>
      <c r="H536" s="41"/>
      <c r="I536" s="41"/>
      <c r="J536" s="8"/>
      <c r="K536" s="3"/>
      <c r="L536" s="3"/>
      <c r="M536" s="3"/>
      <c r="N536" s="7"/>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row>
    <row r="537" spans="1:54" x14ac:dyDescent="0.25">
      <c r="A537" s="156"/>
      <c r="B537" s="42"/>
      <c r="C537" s="42"/>
      <c r="D537" s="3"/>
      <c r="E537" s="40"/>
      <c r="F537" s="41"/>
      <c r="G537" s="41"/>
      <c r="H537" s="41"/>
      <c r="I537" s="41"/>
      <c r="J537" s="8"/>
      <c r="K537" s="3"/>
      <c r="L537" s="3"/>
      <c r="M537" s="3"/>
      <c r="N537" s="7"/>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row>
    <row r="538" spans="1:54" x14ac:dyDescent="0.25">
      <c r="A538" s="156"/>
      <c r="B538" s="42"/>
      <c r="C538" s="42"/>
      <c r="D538" s="3"/>
      <c r="E538" s="40"/>
      <c r="F538" s="41"/>
      <c r="G538" s="41"/>
      <c r="H538" s="41"/>
      <c r="I538" s="41"/>
      <c r="J538" s="8"/>
      <c r="K538" s="3"/>
      <c r="L538" s="3"/>
      <c r="M538" s="3"/>
      <c r="N538" s="7"/>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row>
    <row r="539" spans="1:54" x14ac:dyDescent="0.25">
      <c r="A539" s="156"/>
      <c r="B539" s="42"/>
      <c r="C539" s="42"/>
      <c r="D539" s="3"/>
      <c r="E539" s="40"/>
      <c r="F539" s="41"/>
      <c r="G539" s="41"/>
      <c r="H539" s="41"/>
      <c r="I539" s="41"/>
      <c r="J539" s="8"/>
      <c r="K539" s="3"/>
      <c r="L539" s="3"/>
      <c r="M539" s="3"/>
      <c r="N539" s="7"/>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row>
    <row r="540" spans="1:54" x14ac:dyDescent="0.25">
      <c r="A540" s="156"/>
      <c r="B540" s="42"/>
      <c r="C540" s="42"/>
      <c r="D540" s="3"/>
      <c r="E540" s="40"/>
      <c r="F540" s="41"/>
      <c r="G540" s="41"/>
      <c r="H540" s="41"/>
      <c r="I540" s="41"/>
      <c r="J540" s="8"/>
      <c r="K540" s="3"/>
      <c r="L540" s="3"/>
      <c r="M540" s="3"/>
      <c r="N540" s="7"/>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row>
    <row r="541" spans="1:54" x14ac:dyDescent="0.25">
      <c r="A541" s="156"/>
      <c r="B541" s="42"/>
      <c r="C541" s="42"/>
      <c r="D541" s="3"/>
      <c r="E541" s="40"/>
      <c r="F541" s="41"/>
      <c r="G541" s="41"/>
      <c r="H541" s="41"/>
      <c r="I541" s="41"/>
      <c r="J541" s="8"/>
      <c r="K541" s="3"/>
      <c r="L541" s="3"/>
      <c r="M541" s="3"/>
      <c r="N541" s="7"/>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row>
    <row r="542" spans="1:54" x14ac:dyDescent="0.25">
      <c r="A542" s="156"/>
      <c r="B542" s="42"/>
      <c r="C542" s="42"/>
      <c r="D542" s="3"/>
      <c r="E542" s="40"/>
      <c r="F542" s="41"/>
      <c r="G542" s="41"/>
      <c r="H542" s="41"/>
      <c r="I542" s="41"/>
      <c r="J542" s="8"/>
      <c r="K542" s="3"/>
      <c r="L542" s="3"/>
      <c r="M542" s="3"/>
      <c r="N542" s="7"/>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row>
    <row r="543" spans="1:54" x14ac:dyDescent="0.25">
      <c r="A543" s="156"/>
      <c r="B543" s="42"/>
      <c r="C543" s="42"/>
      <c r="D543" s="3"/>
      <c r="E543" s="40"/>
      <c r="F543" s="41"/>
      <c r="G543" s="41"/>
      <c r="H543" s="41"/>
      <c r="I543" s="41"/>
      <c r="J543" s="8"/>
      <c r="K543" s="3"/>
      <c r="L543" s="3"/>
      <c r="M543" s="3"/>
      <c r="N543" s="7"/>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row>
    <row r="544" spans="1:54" x14ac:dyDescent="0.25">
      <c r="A544" s="156"/>
      <c r="B544" s="42"/>
      <c r="C544" s="42"/>
      <c r="D544" s="3"/>
      <c r="E544" s="40"/>
      <c r="F544" s="41"/>
      <c r="G544" s="41"/>
      <c r="H544" s="41"/>
      <c r="I544" s="41"/>
      <c r="J544" s="8"/>
      <c r="K544" s="3"/>
      <c r="L544" s="3"/>
      <c r="M544" s="3"/>
      <c r="N544" s="7"/>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row>
    <row r="545" spans="1:54" x14ac:dyDescent="0.25">
      <c r="A545" s="156"/>
      <c r="B545" s="42"/>
      <c r="C545" s="42"/>
      <c r="D545" s="3"/>
      <c r="E545" s="40"/>
      <c r="F545" s="41"/>
      <c r="G545" s="41"/>
      <c r="H545" s="41"/>
      <c r="I545" s="41"/>
      <c r="J545" s="8"/>
      <c r="K545" s="3"/>
      <c r="L545" s="3"/>
      <c r="M545" s="3"/>
      <c r="N545" s="7"/>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row>
    <row r="546" spans="1:54" x14ac:dyDescent="0.25">
      <c r="A546" s="156"/>
      <c r="B546" s="42"/>
      <c r="C546" s="42"/>
      <c r="D546" s="3"/>
      <c r="E546" s="40"/>
      <c r="F546" s="41"/>
      <c r="G546" s="41"/>
      <c r="H546" s="41"/>
      <c r="I546" s="41"/>
      <c r="J546" s="8"/>
      <c r="K546" s="3"/>
      <c r="L546" s="3"/>
      <c r="M546" s="3"/>
      <c r="N546" s="7"/>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row>
    <row r="547" spans="1:54" x14ac:dyDescent="0.25">
      <c r="A547" s="156"/>
      <c r="B547" s="42"/>
      <c r="C547" s="42"/>
      <c r="D547" s="3"/>
      <c r="E547" s="40"/>
      <c r="F547" s="41"/>
      <c r="G547" s="41"/>
      <c r="H547" s="41"/>
      <c r="I547" s="41"/>
      <c r="J547" s="8"/>
      <c r="K547" s="3"/>
      <c r="L547" s="3"/>
      <c r="M547" s="3"/>
      <c r="N547" s="7"/>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row>
    <row r="548" spans="1:54" x14ac:dyDescent="0.25">
      <c r="A548" s="156"/>
      <c r="B548" s="42"/>
      <c r="C548" s="42"/>
      <c r="D548" s="3"/>
      <c r="E548" s="40"/>
      <c r="F548" s="41"/>
      <c r="G548" s="41"/>
      <c r="H548" s="41"/>
      <c r="I548" s="41"/>
      <c r="J548" s="8"/>
      <c r="K548" s="3"/>
      <c r="L548" s="3"/>
      <c r="M548" s="3"/>
      <c r="N548" s="7"/>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row>
    <row r="549" spans="1:54" x14ac:dyDescent="0.25">
      <c r="A549" s="156"/>
      <c r="B549" s="42"/>
      <c r="C549" s="42"/>
      <c r="D549" s="3"/>
      <c r="E549" s="40"/>
      <c r="F549" s="41"/>
      <c r="G549" s="41"/>
      <c r="H549" s="41"/>
      <c r="I549" s="41"/>
      <c r="J549" s="8"/>
      <c r="K549" s="3"/>
      <c r="L549" s="3"/>
      <c r="M549" s="3"/>
      <c r="N549" s="7"/>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row>
    <row r="550" spans="1:54" x14ac:dyDescent="0.25">
      <c r="A550" s="156"/>
      <c r="B550" s="42"/>
      <c r="C550" s="42"/>
      <c r="D550" s="3"/>
      <c r="E550" s="40"/>
      <c r="F550" s="41"/>
      <c r="G550" s="41"/>
      <c r="H550" s="41"/>
      <c r="I550" s="41"/>
      <c r="J550" s="8"/>
      <c r="K550" s="3"/>
      <c r="L550" s="3"/>
      <c r="M550" s="3"/>
      <c r="N550" s="7"/>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row>
    <row r="551" spans="1:54" x14ac:dyDescent="0.25">
      <c r="A551" s="156"/>
      <c r="B551" s="42"/>
      <c r="C551" s="42"/>
      <c r="D551" s="3"/>
      <c r="E551" s="40"/>
      <c r="F551" s="41"/>
      <c r="G551" s="41"/>
      <c r="H551" s="41"/>
      <c r="I551" s="41"/>
      <c r="J551" s="8"/>
      <c r="K551" s="3"/>
      <c r="L551" s="3"/>
      <c r="M551" s="3"/>
      <c r="N551" s="7"/>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row>
    <row r="552" spans="1:54" x14ac:dyDescent="0.25">
      <c r="A552" s="156"/>
      <c r="B552" s="42"/>
      <c r="C552" s="42"/>
      <c r="D552" s="3"/>
      <c r="E552" s="40"/>
      <c r="F552" s="41"/>
      <c r="G552" s="41"/>
      <c r="H552" s="41"/>
      <c r="I552" s="41"/>
      <c r="J552" s="8"/>
      <c r="K552" s="3"/>
      <c r="L552" s="3"/>
      <c r="M552" s="3"/>
      <c r="N552" s="7"/>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row>
    <row r="553" spans="1:54" x14ac:dyDescent="0.25">
      <c r="A553" s="156"/>
      <c r="B553" s="42"/>
      <c r="C553" s="42"/>
      <c r="D553" s="3"/>
      <c r="E553" s="40"/>
      <c r="F553" s="41"/>
      <c r="G553" s="41"/>
      <c r="H553" s="41"/>
      <c r="I553" s="41"/>
      <c r="J553" s="8"/>
      <c r="K553" s="3"/>
      <c r="L553" s="3"/>
      <c r="M553" s="3"/>
      <c r="N553" s="7"/>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row>
    <row r="554" spans="1:54" x14ac:dyDescent="0.25">
      <c r="A554" s="156"/>
      <c r="B554" s="42"/>
      <c r="C554" s="42"/>
      <c r="D554" s="3"/>
      <c r="E554" s="40"/>
      <c r="F554" s="41"/>
      <c r="G554" s="41"/>
      <c r="H554" s="41"/>
      <c r="I554" s="41"/>
      <c r="J554" s="8"/>
      <c r="K554" s="3"/>
      <c r="L554" s="3"/>
      <c r="M554" s="3"/>
      <c r="N554" s="7"/>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row>
    <row r="555" spans="1:54" x14ac:dyDescent="0.25">
      <c r="A555" s="156"/>
      <c r="B555" s="42"/>
      <c r="C555" s="42"/>
      <c r="D555" s="3"/>
      <c r="E555" s="40"/>
      <c r="F555" s="41"/>
      <c r="G555" s="41"/>
      <c r="H555" s="41"/>
      <c r="I555" s="41"/>
      <c r="J555" s="8"/>
      <c r="K555" s="3"/>
      <c r="L555" s="3"/>
      <c r="M555" s="3"/>
      <c r="N555" s="7"/>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row>
    <row r="556" spans="1:54" x14ac:dyDescent="0.25">
      <c r="A556" s="156"/>
      <c r="B556" s="42"/>
      <c r="C556" s="42"/>
      <c r="D556" s="3"/>
      <c r="E556" s="40"/>
      <c r="F556" s="41"/>
      <c r="G556" s="41"/>
      <c r="H556" s="41"/>
      <c r="I556" s="41"/>
      <c r="J556" s="8"/>
      <c r="K556" s="3"/>
      <c r="L556" s="3"/>
      <c r="M556" s="3"/>
      <c r="N556" s="7"/>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row>
    <row r="557" spans="1:54" x14ac:dyDescent="0.25">
      <c r="A557" s="156"/>
      <c r="B557" s="42"/>
      <c r="C557" s="42"/>
      <c r="D557" s="3"/>
      <c r="E557" s="40"/>
      <c r="F557" s="41"/>
      <c r="G557" s="41"/>
      <c r="H557" s="41"/>
      <c r="I557" s="41"/>
      <c r="J557" s="8"/>
      <c r="K557" s="3"/>
      <c r="L557" s="3"/>
      <c r="M557" s="3"/>
      <c r="N557" s="7"/>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row>
    <row r="558" spans="1:54" x14ac:dyDescent="0.25">
      <c r="A558" s="156"/>
      <c r="B558" s="42"/>
      <c r="C558" s="42"/>
      <c r="D558" s="3"/>
      <c r="E558" s="40"/>
      <c r="F558" s="41"/>
      <c r="G558" s="41"/>
      <c r="H558" s="41"/>
      <c r="I558" s="41"/>
      <c r="J558" s="8"/>
      <c r="K558" s="3"/>
      <c r="L558" s="3"/>
      <c r="M558" s="3"/>
      <c r="N558" s="7"/>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row>
    <row r="559" spans="1:54" x14ac:dyDescent="0.25">
      <c r="A559" s="156"/>
      <c r="B559" s="42"/>
      <c r="C559" s="42"/>
      <c r="D559" s="3"/>
      <c r="E559" s="40"/>
      <c r="F559" s="41"/>
      <c r="G559" s="41"/>
      <c r="H559" s="41"/>
      <c r="I559" s="41"/>
      <c r="J559" s="8"/>
      <c r="K559" s="3"/>
      <c r="L559" s="3"/>
      <c r="M559" s="3"/>
      <c r="N559" s="7"/>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row>
    <row r="560" spans="1:54" x14ac:dyDescent="0.25">
      <c r="A560" s="156"/>
      <c r="B560" s="42"/>
      <c r="C560" s="42"/>
      <c r="D560" s="3"/>
      <c r="E560" s="40"/>
      <c r="F560" s="41"/>
      <c r="G560" s="41"/>
      <c r="H560" s="41"/>
      <c r="I560" s="41"/>
      <c r="J560" s="8"/>
      <c r="K560" s="3"/>
      <c r="L560" s="3"/>
      <c r="M560" s="3"/>
      <c r="N560" s="7"/>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row>
    <row r="561" spans="1:54" x14ac:dyDescent="0.25">
      <c r="A561" s="156"/>
      <c r="B561" s="42"/>
      <c r="C561" s="42"/>
      <c r="D561" s="3"/>
      <c r="E561" s="40"/>
      <c r="F561" s="41"/>
      <c r="G561" s="41"/>
      <c r="H561" s="41"/>
      <c r="I561" s="41"/>
      <c r="J561" s="8"/>
      <c r="K561" s="3"/>
      <c r="L561" s="3"/>
      <c r="M561" s="3"/>
      <c r="N561" s="7"/>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row>
    <row r="562" spans="1:54" x14ac:dyDescent="0.25">
      <c r="A562" s="156"/>
      <c r="B562" s="42"/>
      <c r="C562" s="42"/>
      <c r="D562" s="3"/>
      <c r="E562" s="40"/>
      <c r="F562" s="41"/>
      <c r="G562" s="41"/>
      <c r="H562" s="41"/>
      <c r="I562" s="41"/>
      <c r="J562" s="8"/>
      <c r="K562" s="3"/>
      <c r="L562" s="3"/>
      <c r="M562" s="3"/>
      <c r="N562" s="7"/>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row>
    <row r="563" spans="1:54" x14ac:dyDescent="0.25">
      <c r="A563" s="156"/>
      <c r="B563" s="42"/>
      <c r="C563" s="42"/>
      <c r="D563" s="3"/>
      <c r="E563" s="40"/>
      <c r="F563" s="41"/>
      <c r="G563" s="41"/>
      <c r="H563" s="41"/>
      <c r="I563" s="41"/>
      <c r="J563" s="8"/>
      <c r="K563" s="3"/>
      <c r="L563" s="3"/>
      <c r="M563" s="3"/>
      <c r="N563" s="7"/>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row>
    <row r="564" spans="1:54" x14ac:dyDescent="0.25">
      <c r="A564" s="156"/>
      <c r="B564" s="42"/>
      <c r="C564" s="42"/>
      <c r="D564" s="3"/>
      <c r="E564" s="40"/>
      <c r="F564" s="41"/>
      <c r="G564" s="41"/>
      <c r="H564" s="41"/>
      <c r="I564" s="41"/>
      <c r="J564" s="8"/>
      <c r="K564" s="3"/>
      <c r="L564" s="3"/>
      <c r="M564" s="3"/>
      <c r="N564" s="7"/>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row>
    <row r="565" spans="1:54" x14ac:dyDescent="0.25">
      <c r="A565" s="156"/>
      <c r="B565" s="42"/>
      <c r="C565" s="42"/>
      <c r="D565" s="3"/>
      <c r="E565" s="40"/>
      <c r="F565" s="41"/>
      <c r="G565" s="41"/>
      <c r="H565" s="41"/>
      <c r="I565" s="41"/>
      <c r="J565" s="8"/>
      <c r="K565" s="3"/>
      <c r="L565" s="3"/>
      <c r="M565" s="3"/>
      <c r="N565" s="7"/>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row>
    <row r="566" spans="1:54" x14ac:dyDescent="0.25">
      <c r="A566" s="156"/>
      <c r="B566" s="42"/>
      <c r="C566" s="42"/>
      <c r="D566" s="3"/>
      <c r="E566" s="40"/>
      <c r="F566" s="41"/>
      <c r="G566" s="41"/>
      <c r="H566" s="41"/>
      <c r="I566" s="41"/>
      <c r="J566" s="8"/>
      <c r="K566" s="3"/>
      <c r="L566" s="3"/>
      <c r="M566" s="3"/>
      <c r="N566" s="7"/>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row>
    <row r="567" spans="1:54" x14ac:dyDescent="0.25">
      <c r="A567" s="156"/>
      <c r="B567" s="42"/>
      <c r="C567" s="42"/>
      <c r="D567" s="3"/>
      <c r="E567" s="40"/>
      <c r="F567" s="41"/>
      <c r="G567" s="41"/>
      <c r="H567" s="41"/>
      <c r="I567" s="41"/>
      <c r="J567" s="8"/>
      <c r="K567" s="3"/>
      <c r="L567" s="3"/>
      <c r="M567" s="3"/>
      <c r="N567" s="7"/>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row>
    <row r="568" spans="1:54" x14ac:dyDescent="0.25">
      <c r="A568" s="156"/>
      <c r="B568" s="42"/>
      <c r="C568" s="42"/>
      <c r="D568" s="3"/>
      <c r="E568" s="40"/>
      <c r="F568" s="41"/>
      <c r="G568" s="41"/>
      <c r="H568" s="41"/>
      <c r="I568" s="41"/>
      <c r="J568" s="8"/>
      <c r="K568" s="3"/>
      <c r="L568" s="3"/>
      <c r="M568" s="3"/>
      <c r="N568" s="7"/>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row>
    <row r="569" spans="1:54" x14ac:dyDescent="0.25">
      <c r="A569" s="156"/>
      <c r="B569" s="42"/>
      <c r="C569" s="42"/>
      <c r="D569" s="3"/>
      <c r="E569" s="40"/>
      <c r="F569" s="41"/>
      <c r="G569" s="41"/>
      <c r="H569" s="41"/>
      <c r="I569" s="41"/>
      <c r="J569" s="8"/>
      <c r="K569" s="3"/>
      <c r="L569" s="3"/>
      <c r="M569" s="3"/>
      <c r="N569" s="7"/>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row>
    <row r="570" spans="1:54" x14ac:dyDescent="0.25">
      <c r="A570" s="156"/>
      <c r="B570" s="42"/>
      <c r="C570" s="42"/>
      <c r="D570" s="3"/>
      <c r="E570" s="40"/>
      <c r="F570" s="41"/>
      <c r="G570" s="41"/>
      <c r="H570" s="41"/>
      <c r="I570" s="41"/>
      <c r="J570" s="8"/>
      <c r="K570" s="3"/>
      <c r="L570" s="3"/>
      <c r="M570" s="3"/>
      <c r="N570" s="7"/>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row>
    <row r="571" spans="1:54" x14ac:dyDescent="0.25">
      <c r="A571" s="156"/>
      <c r="B571" s="42"/>
      <c r="C571" s="42"/>
      <c r="D571" s="3"/>
      <c r="E571" s="40"/>
      <c r="F571" s="41"/>
      <c r="G571" s="41"/>
      <c r="H571" s="41"/>
      <c r="I571" s="41"/>
      <c r="J571" s="8"/>
      <c r="K571" s="3"/>
      <c r="L571" s="3"/>
      <c r="M571" s="3"/>
      <c r="N571" s="7"/>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row>
    <row r="572" spans="1:54" x14ac:dyDescent="0.25">
      <c r="A572" s="156"/>
      <c r="B572" s="42"/>
      <c r="C572" s="42"/>
      <c r="D572" s="3"/>
      <c r="E572" s="40"/>
      <c r="F572" s="41"/>
      <c r="G572" s="41"/>
      <c r="H572" s="41"/>
      <c r="I572" s="41"/>
      <c r="J572" s="8"/>
      <c r="K572" s="3"/>
      <c r="L572" s="3"/>
      <c r="M572" s="3"/>
      <c r="N572" s="7"/>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row>
    <row r="573" spans="1:54" x14ac:dyDescent="0.25">
      <c r="A573" s="156"/>
      <c r="B573" s="42"/>
      <c r="C573" s="42"/>
      <c r="D573" s="3"/>
      <c r="E573" s="40"/>
      <c r="F573" s="41"/>
      <c r="G573" s="41"/>
      <c r="H573" s="41"/>
      <c r="I573" s="41"/>
      <c r="J573" s="8"/>
      <c r="K573" s="3"/>
      <c r="L573" s="3"/>
      <c r="M573" s="3"/>
      <c r="N573" s="7"/>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row>
    <row r="574" spans="1:54" x14ac:dyDescent="0.25">
      <c r="A574" s="156"/>
      <c r="B574" s="42"/>
      <c r="C574" s="42"/>
      <c r="D574" s="3"/>
      <c r="E574" s="40"/>
      <c r="F574" s="41"/>
      <c r="G574" s="41"/>
      <c r="H574" s="41"/>
      <c r="I574" s="41"/>
      <c r="J574" s="8"/>
      <c r="K574" s="3"/>
      <c r="L574" s="3"/>
      <c r="M574" s="3"/>
      <c r="N574" s="7"/>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row>
    <row r="575" spans="1:54" x14ac:dyDescent="0.25">
      <c r="A575" s="156"/>
      <c r="B575" s="42"/>
      <c r="C575" s="42"/>
      <c r="D575" s="3"/>
      <c r="E575" s="40"/>
      <c r="F575" s="41"/>
      <c r="G575" s="41"/>
      <c r="H575" s="41"/>
      <c r="I575" s="41"/>
      <c r="J575" s="8"/>
      <c r="K575" s="3"/>
      <c r="L575" s="3"/>
      <c r="M575" s="3"/>
      <c r="N575" s="7"/>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row>
    <row r="576" spans="1:54" x14ac:dyDescent="0.25">
      <c r="A576" s="156"/>
      <c r="B576" s="42"/>
      <c r="C576" s="42"/>
      <c r="D576" s="3"/>
      <c r="E576" s="40"/>
      <c r="F576" s="41"/>
      <c r="G576" s="41"/>
      <c r="H576" s="41"/>
      <c r="I576" s="41"/>
      <c r="J576" s="8"/>
      <c r="K576" s="3"/>
      <c r="L576" s="3"/>
      <c r="M576" s="3"/>
      <c r="N576" s="7"/>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row>
    <row r="577" spans="1:54" x14ac:dyDescent="0.25">
      <c r="A577" s="156"/>
      <c r="B577" s="42"/>
      <c r="C577" s="42"/>
      <c r="D577" s="3"/>
      <c r="E577" s="40"/>
      <c r="F577" s="41"/>
      <c r="G577" s="41"/>
      <c r="H577" s="41"/>
      <c r="I577" s="41"/>
      <c r="J577" s="8"/>
      <c r="K577" s="3"/>
      <c r="L577" s="3"/>
      <c r="M577" s="3"/>
      <c r="N577" s="7"/>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row>
    <row r="578" spans="1:54" x14ac:dyDescent="0.25">
      <c r="A578" s="156"/>
      <c r="B578" s="42"/>
      <c r="C578" s="42"/>
      <c r="D578" s="3"/>
      <c r="E578" s="40"/>
      <c r="F578" s="41"/>
      <c r="G578" s="41"/>
      <c r="H578" s="41"/>
      <c r="I578" s="41"/>
      <c r="J578" s="8"/>
      <c r="K578" s="3"/>
      <c r="L578" s="3"/>
      <c r="M578" s="3"/>
      <c r="N578" s="7"/>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row>
    <row r="579" spans="1:54" x14ac:dyDescent="0.25">
      <c r="A579" s="156"/>
      <c r="B579" s="42"/>
      <c r="C579" s="42"/>
      <c r="D579" s="3"/>
      <c r="E579" s="40"/>
      <c r="F579" s="41"/>
      <c r="G579" s="41"/>
      <c r="H579" s="41"/>
      <c r="I579" s="41"/>
      <c r="J579" s="8"/>
      <c r="K579" s="3"/>
      <c r="L579" s="3"/>
      <c r="M579" s="3"/>
      <c r="N579" s="7"/>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row>
    <row r="580" spans="1:54" x14ac:dyDescent="0.25">
      <c r="A580" s="156"/>
      <c r="B580" s="42"/>
      <c r="C580" s="42"/>
      <c r="D580" s="3"/>
      <c r="E580" s="40"/>
      <c r="F580" s="41"/>
      <c r="G580" s="41"/>
      <c r="H580" s="41"/>
      <c r="I580" s="41"/>
      <c r="J580" s="8"/>
      <c r="K580" s="3"/>
      <c r="L580" s="3"/>
      <c r="M580" s="3"/>
      <c r="N580" s="7"/>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row>
    <row r="581" spans="1:54" x14ac:dyDescent="0.25">
      <c r="A581" s="156"/>
      <c r="B581" s="42"/>
      <c r="C581" s="42"/>
      <c r="D581" s="3"/>
      <c r="E581" s="40"/>
      <c r="F581" s="41"/>
      <c r="G581" s="41"/>
      <c r="H581" s="41"/>
      <c r="I581" s="41"/>
      <c r="J581" s="8"/>
      <c r="K581" s="3"/>
      <c r="L581" s="3"/>
      <c r="M581" s="3"/>
      <c r="N581" s="7"/>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row>
    <row r="582" spans="1:54" x14ac:dyDescent="0.25">
      <c r="A582" s="156"/>
      <c r="B582" s="42"/>
      <c r="C582" s="42"/>
      <c r="D582" s="3"/>
      <c r="E582" s="40"/>
      <c r="F582" s="41"/>
      <c r="G582" s="41"/>
      <c r="H582" s="41"/>
      <c r="I582" s="41"/>
      <c r="J582" s="8"/>
      <c r="K582" s="3"/>
      <c r="L582" s="3"/>
      <c r="M582" s="3"/>
      <c r="N582" s="7"/>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row>
    <row r="583" spans="1:54" x14ac:dyDescent="0.25">
      <c r="A583" s="156"/>
      <c r="B583" s="42"/>
      <c r="C583" s="42"/>
      <c r="D583" s="3"/>
      <c r="E583" s="40"/>
      <c r="F583" s="41"/>
      <c r="G583" s="41"/>
      <c r="H583" s="41"/>
      <c r="I583" s="41"/>
      <c r="J583" s="8"/>
      <c r="K583" s="3"/>
      <c r="L583" s="3"/>
      <c r="M583" s="3"/>
      <c r="N583" s="7"/>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row>
    <row r="584" spans="1:54" x14ac:dyDescent="0.25">
      <c r="A584" s="156"/>
      <c r="B584" s="42"/>
      <c r="C584" s="42"/>
      <c r="D584" s="3"/>
      <c r="E584" s="40"/>
      <c r="F584" s="41"/>
      <c r="G584" s="41"/>
      <c r="H584" s="41"/>
      <c r="I584" s="41"/>
      <c r="J584" s="8"/>
      <c r="K584" s="3"/>
      <c r="L584" s="3"/>
      <c r="M584" s="3"/>
      <c r="N584" s="7"/>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row>
    <row r="585" spans="1:54" x14ac:dyDescent="0.25">
      <c r="A585" s="156"/>
      <c r="B585" s="42"/>
      <c r="C585" s="42"/>
      <c r="D585" s="3"/>
      <c r="E585" s="40"/>
      <c r="F585" s="41"/>
      <c r="G585" s="41"/>
      <c r="H585" s="41"/>
      <c r="I585" s="41"/>
      <c r="J585" s="8"/>
      <c r="K585" s="3"/>
      <c r="L585" s="3"/>
      <c r="M585" s="3"/>
      <c r="N585" s="7"/>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row>
    <row r="586" spans="1:54" x14ac:dyDescent="0.25">
      <c r="A586" s="156"/>
      <c r="B586" s="42"/>
      <c r="C586" s="42"/>
      <c r="D586" s="3"/>
      <c r="E586" s="40"/>
      <c r="F586" s="41"/>
      <c r="G586" s="41"/>
      <c r="H586" s="41"/>
      <c r="I586" s="41"/>
      <c r="J586" s="8"/>
      <c r="K586" s="3"/>
      <c r="L586" s="3"/>
      <c r="M586" s="3"/>
      <c r="N586" s="7"/>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row>
    <row r="587" spans="1:54" x14ac:dyDescent="0.25">
      <c r="A587" s="156"/>
      <c r="B587" s="42"/>
      <c r="C587" s="42"/>
      <c r="D587" s="3"/>
      <c r="E587" s="40"/>
      <c r="F587" s="41"/>
      <c r="G587" s="41"/>
      <c r="H587" s="41"/>
      <c r="I587" s="41"/>
      <c r="J587" s="8"/>
      <c r="K587" s="3"/>
      <c r="L587" s="3"/>
      <c r="M587" s="3"/>
      <c r="N587" s="7"/>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row>
    <row r="588" spans="1:54" x14ac:dyDescent="0.25">
      <c r="A588" s="156"/>
      <c r="B588" s="42"/>
      <c r="C588" s="42"/>
      <c r="D588" s="3"/>
      <c r="E588" s="40"/>
      <c r="F588" s="41"/>
      <c r="G588" s="41"/>
      <c r="H588" s="41"/>
      <c r="I588" s="41"/>
      <c r="J588" s="8"/>
      <c r="K588" s="3"/>
      <c r="L588" s="3"/>
      <c r="M588" s="3"/>
      <c r="N588" s="7"/>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row>
    <row r="589" spans="1:54" x14ac:dyDescent="0.25">
      <c r="A589" s="156"/>
      <c r="B589" s="42"/>
      <c r="C589" s="42"/>
      <c r="D589" s="3"/>
      <c r="E589" s="40"/>
      <c r="F589" s="41"/>
      <c r="G589" s="41"/>
      <c r="H589" s="41"/>
      <c r="I589" s="41"/>
      <c r="J589" s="8"/>
      <c r="K589" s="3"/>
      <c r="L589" s="3"/>
      <c r="M589" s="3"/>
      <c r="N589" s="7"/>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row>
    <row r="590" spans="1:54" x14ac:dyDescent="0.25">
      <c r="A590" s="156"/>
      <c r="B590" s="42"/>
      <c r="C590" s="42"/>
      <c r="D590" s="3"/>
      <c r="E590" s="40"/>
      <c r="F590" s="41"/>
      <c r="G590" s="41"/>
      <c r="H590" s="41"/>
      <c r="I590" s="41"/>
      <c r="J590" s="8"/>
      <c r="K590" s="3"/>
      <c r="L590" s="3"/>
      <c r="M590" s="3"/>
      <c r="N590" s="7"/>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row>
    <row r="591" spans="1:54" x14ac:dyDescent="0.25">
      <c r="A591" s="156"/>
      <c r="B591" s="42"/>
      <c r="C591" s="42"/>
      <c r="D591" s="3"/>
      <c r="E591" s="40"/>
      <c r="F591" s="41"/>
      <c r="G591" s="41"/>
      <c r="H591" s="41"/>
      <c r="I591" s="41"/>
      <c r="J591" s="8"/>
      <c r="K591" s="3"/>
      <c r="L591" s="3"/>
      <c r="M591" s="3"/>
      <c r="N591" s="7"/>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row>
    <row r="592" spans="1:54" x14ac:dyDescent="0.25">
      <c r="A592" s="156"/>
      <c r="B592" s="42"/>
      <c r="C592" s="42"/>
      <c r="D592" s="3"/>
      <c r="E592" s="40"/>
      <c r="F592" s="41"/>
      <c r="G592" s="41"/>
      <c r="H592" s="41"/>
      <c r="I592" s="41"/>
      <c r="J592" s="8"/>
      <c r="K592" s="3"/>
      <c r="L592" s="3"/>
      <c r="M592" s="3"/>
      <c r="N592" s="7"/>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row>
    <row r="593" spans="1:54" x14ac:dyDescent="0.25">
      <c r="A593" s="156"/>
      <c r="B593" s="42"/>
      <c r="C593" s="42"/>
      <c r="D593" s="3"/>
      <c r="E593" s="40"/>
      <c r="F593" s="41"/>
      <c r="G593" s="41"/>
      <c r="H593" s="41"/>
      <c r="I593" s="41"/>
      <c r="J593" s="8"/>
      <c r="K593" s="3"/>
      <c r="L593" s="3"/>
      <c r="M593" s="3"/>
      <c r="N593" s="7"/>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row>
    <row r="594" spans="1:54" x14ac:dyDescent="0.25">
      <c r="A594" s="156"/>
      <c r="B594" s="42"/>
      <c r="C594" s="42"/>
      <c r="D594" s="3"/>
      <c r="E594" s="40"/>
      <c r="F594" s="41"/>
      <c r="G594" s="41"/>
      <c r="H594" s="41"/>
      <c r="I594" s="41"/>
      <c r="J594" s="8"/>
      <c r="K594" s="3"/>
      <c r="L594" s="3"/>
      <c r="M594" s="3"/>
      <c r="N594" s="7"/>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row>
    <row r="595" spans="1:54" x14ac:dyDescent="0.25">
      <c r="A595" s="156"/>
      <c r="B595" s="42"/>
      <c r="C595" s="42"/>
      <c r="D595" s="3"/>
      <c r="E595" s="40"/>
      <c r="F595" s="41"/>
      <c r="G595" s="41"/>
      <c r="H595" s="41"/>
      <c r="I595" s="41"/>
      <c r="J595" s="8"/>
      <c r="K595" s="3"/>
      <c r="L595" s="3"/>
      <c r="M595" s="3"/>
      <c r="N595" s="7"/>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row>
    <row r="596" spans="1:54" x14ac:dyDescent="0.25">
      <c r="A596" s="156"/>
      <c r="B596" s="42"/>
      <c r="C596" s="42"/>
      <c r="D596" s="3"/>
      <c r="E596" s="40"/>
      <c r="F596" s="41"/>
      <c r="G596" s="41"/>
      <c r="H596" s="41"/>
      <c r="I596" s="41"/>
      <c r="J596" s="8"/>
      <c r="K596" s="3"/>
      <c r="L596" s="3"/>
      <c r="M596" s="3"/>
      <c r="N596" s="7"/>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row>
    <row r="597" spans="1:54" x14ac:dyDescent="0.25">
      <c r="A597" s="156"/>
      <c r="B597" s="42"/>
      <c r="C597" s="42"/>
      <c r="D597" s="3"/>
      <c r="E597" s="40"/>
      <c r="F597" s="41"/>
      <c r="G597" s="41"/>
      <c r="H597" s="41"/>
      <c r="I597" s="41"/>
      <c r="J597" s="8"/>
      <c r="K597" s="3"/>
      <c r="L597" s="3"/>
      <c r="M597" s="3"/>
      <c r="N597" s="7"/>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row>
    <row r="598" spans="1:54" x14ac:dyDescent="0.25">
      <c r="A598" s="156"/>
      <c r="B598" s="42"/>
      <c r="C598" s="42"/>
      <c r="D598" s="3"/>
      <c r="E598" s="40"/>
      <c r="F598" s="41"/>
      <c r="G598" s="41"/>
      <c r="H598" s="41"/>
      <c r="I598" s="41"/>
      <c r="J598" s="8"/>
      <c r="K598" s="3"/>
      <c r="L598" s="3"/>
      <c r="M598" s="3"/>
      <c r="N598" s="7"/>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row>
    <row r="599" spans="1:54" x14ac:dyDescent="0.25">
      <c r="A599" s="156"/>
      <c r="B599" s="42"/>
      <c r="C599" s="42"/>
      <c r="D599" s="3"/>
      <c r="E599" s="40"/>
      <c r="F599" s="41"/>
      <c r="G599" s="41"/>
      <c r="H599" s="41"/>
      <c r="I599" s="41"/>
      <c r="J599" s="8"/>
      <c r="K599" s="3"/>
      <c r="L599" s="3"/>
      <c r="M599" s="3"/>
      <c r="N599" s="7"/>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row>
    <row r="600" spans="1:54" x14ac:dyDescent="0.25">
      <c r="A600" s="156"/>
      <c r="B600" s="42"/>
      <c r="C600" s="42"/>
      <c r="D600" s="3"/>
      <c r="E600" s="40"/>
      <c r="F600" s="41"/>
      <c r="G600" s="41"/>
      <c r="H600" s="41"/>
      <c r="I600" s="41"/>
      <c r="J600" s="8"/>
      <c r="K600" s="3"/>
      <c r="L600" s="3"/>
      <c r="M600" s="3"/>
      <c r="N600" s="7"/>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row>
    <row r="601" spans="1:54" x14ac:dyDescent="0.25">
      <c r="A601" s="156"/>
      <c r="B601" s="42"/>
      <c r="C601" s="42"/>
      <c r="D601" s="3"/>
      <c r="E601" s="40"/>
      <c r="F601" s="41"/>
      <c r="G601" s="41"/>
      <c r="H601" s="41"/>
      <c r="I601" s="41"/>
      <c r="J601" s="8"/>
      <c r="K601" s="3"/>
      <c r="L601" s="3"/>
      <c r="M601" s="3"/>
      <c r="N601" s="7"/>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row>
    <row r="602" spans="1:54" x14ac:dyDescent="0.25">
      <c r="A602" s="156"/>
      <c r="B602" s="42"/>
      <c r="C602" s="42"/>
      <c r="D602" s="3"/>
      <c r="E602" s="40"/>
      <c r="F602" s="41"/>
      <c r="G602" s="41"/>
      <c r="H602" s="41"/>
      <c r="I602" s="41"/>
      <c r="J602" s="8"/>
      <c r="K602" s="3"/>
      <c r="L602" s="3"/>
      <c r="M602" s="3"/>
      <c r="N602" s="7"/>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row>
    <row r="603" spans="1:54" x14ac:dyDescent="0.25">
      <c r="A603" s="156"/>
      <c r="B603" s="42"/>
      <c r="C603" s="42"/>
      <c r="D603" s="3"/>
      <c r="E603" s="40"/>
      <c r="F603" s="41"/>
      <c r="G603" s="41"/>
      <c r="H603" s="41"/>
      <c r="I603" s="41"/>
      <c r="J603" s="8"/>
      <c r="K603" s="3"/>
      <c r="L603" s="3"/>
      <c r="M603" s="3"/>
      <c r="N603" s="7"/>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row>
    <row r="604" spans="1:54" x14ac:dyDescent="0.25">
      <c r="A604" s="156"/>
      <c r="B604" s="42"/>
      <c r="C604" s="42"/>
      <c r="D604" s="3"/>
      <c r="E604" s="40"/>
      <c r="F604" s="41"/>
      <c r="G604" s="41"/>
      <c r="H604" s="41"/>
      <c r="I604" s="41"/>
      <c r="J604" s="8"/>
      <c r="K604" s="3"/>
      <c r="L604" s="3"/>
      <c r="M604" s="3"/>
      <c r="N604" s="7"/>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row>
    <row r="605" spans="1:54" x14ac:dyDescent="0.25">
      <c r="A605" s="156"/>
      <c r="B605" s="42"/>
      <c r="C605" s="42"/>
      <c r="D605" s="3"/>
      <c r="E605" s="40"/>
      <c r="F605" s="41"/>
      <c r="G605" s="41"/>
      <c r="H605" s="41"/>
      <c r="I605" s="41"/>
      <c r="J605" s="8"/>
      <c r="K605" s="3"/>
      <c r="L605" s="3"/>
      <c r="M605" s="3"/>
      <c r="N605" s="7"/>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row>
    <row r="606" spans="1:54" x14ac:dyDescent="0.25">
      <c r="A606" s="156"/>
      <c r="B606" s="42"/>
      <c r="C606" s="42"/>
      <c r="D606" s="3"/>
      <c r="E606" s="40"/>
      <c r="F606" s="41"/>
      <c r="G606" s="41"/>
      <c r="H606" s="41"/>
      <c r="I606" s="41"/>
      <c r="J606" s="8"/>
      <c r="K606" s="3"/>
      <c r="L606" s="3"/>
      <c r="M606" s="3"/>
      <c r="N606" s="7"/>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row>
    <row r="607" spans="1:54" x14ac:dyDescent="0.25">
      <c r="A607" s="156"/>
      <c r="B607" s="42"/>
      <c r="C607" s="42"/>
      <c r="D607" s="3"/>
      <c r="E607" s="40"/>
      <c r="F607" s="41"/>
      <c r="G607" s="41"/>
      <c r="H607" s="41"/>
      <c r="I607" s="41"/>
      <c r="J607" s="8"/>
      <c r="K607" s="3"/>
      <c r="L607" s="3"/>
      <c r="M607" s="3"/>
      <c r="N607" s="7"/>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row>
    <row r="608" spans="1:54" x14ac:dyDescent="0.25">
      <c r="A608" s="156"/>
      <c r="B608" s="42"/>
      <c r="C608" s="42"/>
      <c r="D608" s="3"/>
      <c r="E608" s="40"/>
      <c r="F608" s="41"/>
      <c r="G608" s="41"/>
      <c r="H608" s="41"/>
      <c r="I608" s="41"/>
      <c r="J608" s="8"/>
      <c r="K608" s="3"/>
      <c r="L608" s="3"/>
      <c r="M608" s="3"/>
      <c r="N608" s="7"/>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row>
    <row r="609" spans="1:54" x14ac:dyDescent="0.25">
      <c r="A609" s="156"/>
      <c r="B609" s="42"/>
      <c r="C609" s="42"/>
      <c r="D609" s="3"/>
      <c r="E609" s="40"/>
      <c r="F609" s="41"/>
      <c r="G609" s="41"/>
      <c r="H609" s="41"/>
      <c r="I609" s="41"/>
      <c r="J609" s="8"/>
      <c r="K609" s="3"/>
      <c r="L609" s="3"/>
      <c r="M609" s="3"/>
      <c r="N609" s="7"/>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row>
    <row r="610" spans="1:54" x14ac:dyDescent="0.25">
      <c r="A610" s="156"/>
      <c r="B610" s="42"/>
      <c r="C610" s="42"/>
      <c r="D610" s="3"/>
      <c r="E610" s="40"/>
      <c r="F610" s="41"/>
      <c r="G610" s="41"/>
      <c r="H610" s="41"/>
      <c r="I610" s="41"/>
      <c r="J610" s="8"/>
      <c r="K610" s="3"/>
      <c r="L610" s="3"/>
      <c r="M610" s="3"/>
      <c r="N610" s="7"/>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row>
    <row r="611" spans="1:54" x14ac:dyDescent="0.25">
      <c r="A611" s="156"/>
      <c r="B611" s="42"/>
      <c r="C611" s="42"/>
      <c r="D611" s="3"/>
      <c r="E611" s="40"/>
      <c r="F611" s="41"/>
      <c r="G611" s="41"/>
      <c r="H611" s="41"/>
      <c r="I611" s="41"/>
      <c r="J611" s="8"/>
      <c r="K611" s="3"/>
      <c r="L611" s="3"/>
      <c r="M611" s="3"/>
      <c r="N611" s="7"/>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row>
    <row r="612" spans="1:54" x14ac:dyDescent="0.25">
      <c r="A612" s="156"/>
      <c r="B612" s="42"/>
      <c r="C612" s="42"/>
      <c r="D612" s="3"/>
      <c r="E612" s="40"/>
      <c r="F612" s="41"/>
      <c r="G612" s="41"/>
      <c r="H612" s="41"/>
      <c r="I612" s="41"/>
      <c r="J612" s="8"/>
      <c r="K612" s="3"/>
      <c r="L612" s="3"/>
      <c r="M612" s="3"/>
      <c r="N612" s="7"/>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row>
    <row r="613" spans="1:54" x14ac:dyDescent="0.25">
      <c r="A613" s="156"/>
      <c r="B613" s="42"/>
      <c r="C613" s="42"/>
      <c r="D613" s="3"/>
      <c r="E613" s="40"/>
      <c r="F613" s="41"/>
      <c r="G613" s="41"/>
      <c r="H613" s="41"/>
      <c r="I613" s="41"/>
      <c r="J613" s="8"/>
      <c r="K613" s="3"/>
      <c r="L613" s="3"/>
      <c r="M613" s="3"/>
      <c r="N613" s="7"/>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row>
    <row r="614" spans="1:54" x14ac:dyDescent="0.25">
      <c r="A614" s="156"/>
      <c r="B614" s="42"/>
      <c r="C614" s="42"/>
      <c r="D614" s="3"/>
      <c r="E614" s="40"/>
      <c r="F614" s="41"/>
      <c r="G614" s="41"/>
      <c r="H614" s="41"/>
      <c r="I614" s="41"/>
      <c r="J614" s="8"/>
      <c r="AI614" s="3"/>
      <c r="AJ614" s="3"/>
      <c r="AK614" s="3"/>
      <c r="AL614" s="3"/>
      <c r="AM614" s="3"/>
      <c r="AN614" s="3"/>
      <c r="AO614" s="3"/>
      <c r="AP614" s="3"/>
      <c r="AQ614" s="3"/>
      <c r="AR614" s="3"/>
      <c r="AS614" s="3"/>
      <c r="AT614" s="3"/>
      <c r="AU614" s="3"/>
      <c r="AV614" s="3"/>
      <c r="AW614" s="3"/>
      <c r="AX614" s="3"/>
      <c r="AY614" s="3"/>
      <c r="AZ614" s="3"/>
      <c r="BA614" s="3"/>
      <c r="BB614" s="3"/>
    </row>
    <row r="615" spans="1:54" x14ac:dyDescent="0.25">
      <c r="A615" s="156"/>
      <c r="B615" s="42"/>
      <c r="C615" s="42"/>
      <c r="D615" s="3"/>
      <c r="E615" s="40"/>
      <c r="F615" s="41"/>
      <c r="G615" s="41"/>
      <c r="H615" s="41"/>
      <c r="I615" s="41"/>
      <c r="J615" s="8"/>
      <c r="AI615" s="3"/>
      <c r="AJ615" s="3"/>
      <c r="AK615" s="3"/>
      <c r="AL615" s="3"/>
      <c r="AM615" s="3"/>
      <c r="AN615" s="3"/>
      <c r="AO615" s="3"/>
      <c r="AP615" s="3"/>
      <c r="AQ615" s="3"/>
      <c r="AR615" s="3"/>
      <c r="AS615" s="3"/>
      <c r="AT615" s="3"/>
      <c r="AU615" s="3"/>
      <c r="AV615" s="3"/>
      <c r="AW615" s="3"/>
      <c r="AX615" s="3"/>
      <c r="AY615" s="3"/>
      <c r="AZ615" s="3"/>
      <c r="BA615" s="3"/>
      <c r="BB615" s="3"/>
    </row>
    <row r="616" spans="1:54" x14ac:dyDescent="0.25">
      <c r="A616" s="156"/>
      <c r="B616" s="42"/>
      <c r="C616" s="42"/>
      <c r="D616" s="3"/>
      <c r="E616" s="40"/>
      <c r="F616" s="41"/>
      <c r="G616" s="41"/>
      <c r="H616" s="41"/>
      <c r="I616" s="41"/>
      <c r="J616" s="8"/>
      <c r="AI616" s="3"/>
      <c r="AJ616" s="3"/>
      <c r="AK616" s="3"/>
      <c r="AL616" s="3"/>
      <c r="AM616" s="3"/>
      <c r="AN616" s="3"/>
      <c r="AO616" s="3"/>
      <c r="AP616" s="3"/>
      <c r="AQ616" s="3"/>
      <c r="AR616" s="3"/>
      <c r="AS616" s="3"/>
      <c r="AT616" s="3"/>
      <c r="AU616" s="3"/>
      <c r="AV616" s="3"/>
      <c r="AW616" s="3"/>
      <c r="AX616" s="3"/>
      <c r="AY616" s="3"/>
      <c r="AZ616" s="3"/>
      <c r="BA616" s="3"/>
      <c r="BB616" s="3"/>
    </row>
    <row r="617" spans="1:54" x14ac:dyDescent="0.25">
      <c r="A617" s="156"/>
      <c r="B617" s="42"/>
      <c r="C617" s="42"/>
      <c r="D617" s="3"/>
      <c r="E617" s="40"/>
      <c r="F617" s="41"/>
      <c r="G617" s="41"/>
      <c r="H617" s="41"/>
      <c r="I617" s="41"/>
      <c r="J617" s="8"/>
      <c r="AI617" s="3"/>
      <c r="AJ617" s="3"/>
      <c r="AK617" s="3"/>
      <c r="AL617" s="3"/>
      <c r="AM617" s="3"/>
      <c r="AN617" s="3"/>
      <c r="AO617" s="3"/>
      <c r="AP617" s="3"/>
      <c r="AQ617" s="3"/>
      <c r="AR617" s="3"/>
      <c r="AS617" s="3"/>
      <c r="AT617" s="3"/>
      <c r="AU617" s="3"/>
      <c r="AV617" s="3"/>
      <c r="AW617" s="3"/>
      <c r="AX617" s="3"/>
      <c r="AY617" s="3"/>
      <c r="AZ617" s="3"/>
      <c r="BA617" s="3"/>
      <c r="BB617" s="3"/>
    </row>
    <row r="618" spans="1:54" x14ac:dyDescent="0.25">
      <c r="A618" s="156"/>
      <c r="B618" s="42"/>
      <c r="C618" s="42"/>
      <c r="D618" s="3"/>
      <c r="E618" s="40"/>
      <c r="F618" s="41"/>
      <c r="G618" s="41"/>
      <c r="H618" s="41"/>
      <c r="I618" s="41"/>
      <c r="J618" s="8"/>
      <c r="AI618" s="3"/>
      <c r="AJ618" s="3"/>
      <c r="AK618" s="3"/>
      <c r="AL618" s="3"/>
      <c r="AM618" s="3"/>
      <c r="AN618" s="3"/>
      <c r="AO618" s="3"/>
      <c r="AP618" s="3"/>
      <c r="AQ618" s="3"/>
      <c r="AR618" s="3"/>
      <c r="AS618" s="3"/>
      <c r="AT618" s="3"/>
      <c r="AU618" s="3"/>
      <c r="AV618" s="3"/>
      <c r="AW618" s="3"/>
      <c r="AX618" s="3"/>
      <c r="AY618" s="3"/>
      <c r="AZ618" s="3"/>
      <c r="BA618" s="3"/>
      <c r="BB618" s="3"/>
    </row>
    <row r="619" spans="1:54" x14ac:dyDescent="0.25">
      <c r="A619" s="156"/>
      <c r="B619" s="42"/>
      <c r="C619" s="42"/>
      <c r="D619" s="3"/>
      <c r="E619" s="40"/>
      <c r="F619" s="41"/>
      <c r="G619" s="41"/>
      <c r="H619" s="41"/>
      <c r="I619" s="41"/>
      <c r="J619" s="8"/>
      <c r="AI619" s="3"/>
      <c r="AJ619" s="3"/>
      <c r="AK619" s="3"/>
      <c r="AL619" s="3"/>
      <c r="AM619" s="3"/>
      <c r="AN619" s="3"/>
      <c r="AO619" s="3"/>
      <c r="AP619" s="3"/>
      <c r="AQ619" s="3"/>
      <c r="AR619" s="3"/>
      <c r="AS619" s="3"/>
      <c r="AT619" s="3"/>
      <c r="AU619" s="3"/>
      <c r="AV619" s="3"/>
      <c r="AW619" s="3"/>
      <c r="AX619" s="3"/>
      <c r="AY619" s="3"/>
      <c r="AZ619" s="3"/>
      <c r="BA619" s="3"/>
      <c r="BB619" s="3"/>
    </row>
    <row r="620" spans="1:54" x14ac:dyDescent="0.25">
      <c r="A620" s="156"/>
      <c r="B620" s="42"/>
      <c r="C620" s="42"/>
      <c r="D620" s="3"/>
      <c r="E620" s="40"/>
      <c r="F620" s="41"/>
      <c r="G620" s="41"/>
      <c r="H620" s="41"/>
      <c r="I620" s="41"/>
      <c r="J620" s="8"/>
      <c r="AI620" s="3"/>
      <c r="AJ620" s="3"/>
      <c r="AK620" s="3"/>
      <c r="AL620" s="3"/>
      <c r="AM620" s="3"/>
      <c r="AN620" s="3"/>
      <c r="AO620" s="3"/>
      <c r="AP620" s="3"/>
      <c r="AQ620" s="3"/>
      <c r="AR620" s="3"/>
      <c r="AS620" s="3"/>
      <c r="AT620" s="3"/>
      <c r="AU620" s="3"/>
      <c r="AV620" s="3"/>
      <c r="AW620" s="3"/>
      <c r="AX620" s="3"/>
      <c r="AY620" s="3"/>
      <c r="AZ620" s="3"/>
      <c r="BA620" s="3"/>
      <c r="BB620" s="3"/>
    </row>
    <row r="621" spans="1:54" x14ac:dyDescent="0.25">
      <c r="A621" s="156"/>
      <c r="B621" s="42"/>
      <c r="C621" s="42"/>
      <c r="D621" s="3"/>
      <c r="E621" s="40"/>
      <c r="F621" s="41"/>
      <c r="G621" s="41"/>
      <c r="H621" s="41"/>
      <c r="I621" s="41"/>
      <c r="J621" s="8"/>
      <c r="AI621" s="3"/>
      <c r="AJ621" s="3"/>
      <c r="AK621" s="3"/>
      <c r="AL621" s="3"/>
      <c r="AM621" s="3"/>
      <c r="AN621" s="3"/>
      <c r="AO621" s="3"/>
      <c r="AP621" s="3"/>
      <c r="AQ621" s="3"/>
      <c r="AR621" s="3"/>
      <c r="AS621" s="3"/>
      <c r="AT621" s="3"/>
      <c r="AU621" s="3"/>
      <c r="AV621" s="3"/>
      <c r="AW621" s="3"/>
      <c r="AX621" s="3"/>
      <c r="AY621" s="3"/>
      <c r="AZ621" s="3"/>
      <c r="BA621" s="3"/>
      <c r="BB621" s="3"/>
    </row>
    <row r="622" spans="1:54" x14ac:dyDescent="0.25">
      <c r="A622" s="156"/>
      <c r="B622" s="42"/>
      <c r="C622" s="42"/>
      <c r="D622" s="3"/>
      <c r="E622" s="40"/>
      <c r="F622" s="41"/>
      <c r="G622" s="41"/>
      <c r="H622" s="41"/>
      <c r="I622" s="41"/>
      <c r="J622" s="8"/>
      <c r="AI622" s="3"/>
      <c r="AJ622" s="3"/>
      <c r="AK622" s="3"/>
      <c r="AL622" s="3"/>
      <c r="AM622" s="3"/>
      <c r="AN622" s="3"/>
      <c r="AO622" s="3"/>
      <c r="AP622" s="3"/>
      <c r="AQ622" s="3"/>
      <c r="AR622" s="3"/>
      <c r="AS622" s="3"/>
      <c r="AT622" s="3"/>
      <c r="AU622" s="3"/>
      <c r="AV622" s="3"/>
      <c r="AW622" s="3"/>
      <c r="AX622" s="3"/>
      <c r="AY622" s="3"/>
      <c r="AZ622" s="3"/>
      <c r="BA622" s="3"/>
      <c r="BB622" s="3"/>
    </row>
  </sheetData>
  <mergeCells count="39">
    <mergeCell ref="F63:J63"/>
    <mergeCell ref="L63:N63"/>
    <mergeCell ref="F56:J56"/>
    <mergeCell ref="L56:N56"/>
    <mergeCell ref="F60:N60"/>
    <mergeCell ref="F61:N61"/>
    <mergeCell ref="F62:N62"/>
    <mergeCell ref="F55:N55"/>
    <mergeCell ref="F58:N58"/>
    <mergeCell ref="F59:N59"/>
    <mergeCell ref="F50:N50"/>
    <mergeCell ref="F51:N51"/>
    <mergeCell ref="F52:N52"/>
    <mergeCell ref="F53:N53"/>
    <mergeCell ref="F54:N54"/>
    <mergeCell ref="E37:G37"/>
    <mergeCell ref="D40:N40"/>
    <mergeCell ref="D41:N41"/>
    <mergeCell ref="D42:N42"/>
    <mergeCell ref="D43:N43"/>
    <mergeCell ref="F28:I29"/>
    <mergeCell ref="E34:G34"/>
    <mergeCell ref="E35:G35"/>
    <mergeCell ref="E36:G36"/>
    <mergeCell ref="J35:N35"/>
    <mergeCell ref="J36:N36"/>
    <mergeCell ref="E17:G17"/>
    <mergeCell ref="J17:N17"/>
    <mergeCell ref="J19:N19"/>
    <mergeCell ref="D1:N1"/>
    <mergeCell ref="D2:N2"/>
    <mergeCell ref="K8:N8"/>
    <mergeCell ref="E14:G14"/>
    <mergeCell ref="E15:G15"/>
    <mergeCell ref="E16:G16"/>
    <mergeCell ref="J14:N14"/>
    <mergeCell ref="J15:N15"/>
    <mergeCell ref="J16:N16"/>
    <mergeCell ref="E13:G13"/>
  </mergeCells>
  <hyperlinks>
    <hyperlink ref="F28" r:id="rId1" xr:uid="{00000000-0004-0000-0800-000000000000}"/>
  </hyperlinks>
  <printOptions horizontalCentered="1" verticalCentered="1"/>
  <pageMargins left="0.25" right="0.25" top="0.5" bottom="0.5" header="0.3" footer="0.3"/>
  <pageSetup scale="7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4344" r:id="rId5" name="Drop Down 8">
              <controlPr defaultSize="0" autoLine="0" autoPict="0">
                <anchor moveWithCells="1">
                  <from>
                    <xdr:col>3</xdr:col>
                    <xdr:colOff>19050</xdr:colOff>
                    <xdr:row>7</xdr:row>
                    <xdr:rowOff>9525</xdr:rowOff>
                  </from>
                  <to>
                    <xdr:col>4</xdr:col>
                    <xdr:colOff>933450</xdr:colOff>
                    <xdr:row>8</xdr:row>
                    <xdr:rowOff>0</xdr:rowOff>
                  </to>
                </anchor>
              </controlPr>
            </control>
          </mc:Choice>
        </mc:AlternateContent>
        <mc:AlternateContent xmlns:mc="http://schemas.openxmlformats.org/markup-compatibility/2006">
          <mc:Choice Requires="x14">
            <control shapeId="14345" r:id="rId6" name="Drop Down 9">
              <controlPr defaultSize="0" autoLine="0" autoPict="0">
                <anchor moveWithCells="1">
                  <from>
                    <xdr:col>6</xdr:col>
                    <xdr:colOff>0</xdr:colOff>
                    <xdr:row>6</xdr:row>
                    <xdr:rowOff>200025</xdr:rowOff>
                  </from>
                  <to>
                    <xdr:col>9</xdr:col>
                    <xdr:colOff>228600</xdr:colOff>
                    <xdr:row>7</xdr:row>
                    <xdr:rowOff>190500</xdr:rowOff>
                  </to>
                </anchor>
              </controlPr>
            </control>
          </mc:Choice>
        </mc:AlternateContent>
        <mc:AlternateContent xmlns:mc="http://schemas.openxmlformats.org/markup-compatibility/2006">
          <mc:Choice Requires="x14">
            <control shapeId="14346" r:id="rId7" name="Drop Down 10">
              <controlPr defaultSize="0" autoLine="0" autoPict="0">
                <anchor moveWithCells="1">
                  <from>
                    <xdr:col>4</xdr:col>
                    <xdr:colOff>0</xdr:colOff>
                    <xdr:row>12</xdr:row>
                    <xdr:rowOff>0</xdr:rowOff>
                  </from>
                  <to>
                    <xdr:col>7</xdr:col>
                    <xdr:colOff>9525</xdr:colOff>
                    <xdr:row>12</xdr:row>
                    <xdr:rowOff>200025</xdr:rowOff>
                  </to>
                </anchor>
              </controlPr>
            </control>
          </mc:Choice>
        </mc:AlternateContent>
        <mc:AlternateContent xmlns:mc="http://schemas.openxmlformats.org/markup-compatibility/2006">
          <mc:Choice Requires="x14">
            <control shapeId="14347" r:id="rId8" name="Drop Down 11">
              <controlPr defaultSize="0" autoLine="0" autoPict="0">
                <anchor moveWithCells="1">
                  <from>
                    <xdr:col>9</xdr:col>
                    <xdr:colOff>0</xdr:colOff>
                    <xdr:row>14</xdr:row>
                    <xdr:rowOff>0</xdr:rowOff>
                  </from>
                  <to>
                    <xdr:col>14</xdr:col>
                    <xdr:colOff>9525</xdr:colOff>
                    <xdr:row>14</xdr:row>
                    <xdr:rowOff>200025</xdr:rowOff>
                  </to>
                </anchor>
              </controlPr>
            </control>
          </mc:Choice>
        </mc:AlternateContent>
        <mc:AlternateContent xmlns:mc="http://schemas.openxmlformats.org/markup-compatibility/2006">
          <mc:Choice Requires="x14">
            <control shapeId="14350" r:id="rId9" name="Drop Down 14">
              <controlPr defaultSize="0" autoLine="0" autoPict="0">
                <anchor moveWithCells="1">
                  <from>
                    <xdr:col>3</xdr:col>
                    <xdr:colOff>0</xdr:colOff>
                    <xdr:row>25</xdr:row>
                    <xdr:rowOff>0</xdr:rowOff>
                  </from>
                  <to>
                    <xdr:col>4</xdr:col>
                    <xdr:colOff>1114425</xdr:colOff>
                    <xdr:row>26</xdr:row>
                    <xdr:rowOff>0</xdr:rowOff>
                  </to>
                </anchor>
              </controlPr>
            </control>
          </mc:Choice>
        </mc:AlternateContent>
        <mc:AlternateContent xmlns:mc="http://schemas.openxmlformats.org/markup-compatibility/2006">
          <mc:Choice Requires="x14">
            <control shapeId="14351" r:id="rId10" name="Drop Down 15">
              <controlPr defaultSize="0" autoLine="0" autoPict="0">
                <anchor moveWithCells="1">
                  <from>
                    <xdr:col>9</xdr:col>
                    <xdr:colOff>0</xdr:colOff>
                    <xdr:row>25</xdr:row>
                    <xdr:rowOff>0</xdr:rowOff>
                  </from>
                  <to>
                    <xdr:col>14</xdr:col>
                    <xdr:colOff>9525</xdr:colOff>
                    <xdr:row>26</xdr:row>
                    <xdr:rowOff>0</xdr:rowOff>
                  </to>
                </anchor>
              </controlPr>
            </control>
          </mc:Choice>
        </mc:AlternateContent>
        <mc:AlternateContent xmlns:mc="http://schemas.openxmlformats.org/markup-compatibility/2006">
          <mc:Choice Requires="x14">
            <control shapeId="14352" r:id="rId11" name="Drop Down 16">
              <controlPr defaultSize="0" autoLine="0" autoPict="0">
                <anchor moveWithCells="1">
                  <from>
                    <xdr:col>4</xdr:col>
                    <xdr:colOff>0</xdr:colOff>
                    <xdr:row>33</xdr:row>
                    <xdr:rowOff>0</xdr:rowOff>
                  </from>
                  <to>
                    <xdr:col>7</xdr:col>
                    <xdr:colOff>9525</xdr:colOff>
                    <xdr:row>33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0534-5E89-41D2-A91E-1276CC15B426}">
  <sheetPr codeName="Sheet11">
    <tabColor theme="7" tint="0.39997558519241921"/>
  </sheetPr>
  <dimension ref="B1:H33"/>
  <sheetViews>
    <sheetView workbookViewId="0">
      <selection activeCell="C33" sqref="C33"/>
    </sheetView>
  </sheetViews>
  <sheetFormatPr defaultRowHeight="15" x14ac:dyDescent="0.25"/>
  <cols>
    <col min="2" max="2" width="32.140625" customWidth="1"/>
    <col min="3" max="3" width="35.140625" customWidth="1"/>
    <col min="4" max="4" width="15.7109375" customWidth="1"/>
    <col min="5" max="5" width="15.7109375" style="401" customWidth="1"/>
    <col min="7" max="7" width="30.42578125" customWidth="1"/>
    <col min="8" max="8" width="47.7109375" customWidth="1"/>
  </cols>
  <sheetData>
    <row r="1" spans="2:8" ht="20.25" thickBot="1" x14ac:dyDescent="0.35">
      <c r="B1" s="406" t="s">
        <v>607</v>
      </c>
    </row>
    <row r="2" spans="2:8" ht="21" thickTop="1" thickBot="1" x14ac:dyDescent="0.35">
      <c r="B2" s="376" t="s">
        <v>520</v>
      </c>
      <c r="C2" s="376"/>
      <c r="G2" s="404"/>
      <c r="H2" s="405"/>
    </row>
    <row r="3" spans="2:8" ht="20.25" thickTop="1" x14ac:dyDescent="0.3">
      <c r="B3" s="430" t="s">
        <v>538</v>
      </c>
      <c r="C3" s="431" t="s">
        <v>386</v>
      </c>
      <c r="D3" s="387" t="s">
        <v>528</v>
      </c>
      <c r="E3" s="413"/>
      <c r="F3" s="387"/>
    </row>
    <row r="4" spans="2:8" ht="19.5" x14ac:dyDescent="0.3">
      <c r="B4" s="408"/>
      <c r="C4" s="407">
        <v>1.3</v>
      </c>
      <c r="D4" s="407" t="s">
        <v>559</v>
      </c>
      <c r="E4" s="414"/>
      <c r="F4" s="387" t="s">
        <v>560</v>
      </c>
    </row>
    <row r="5" spans="2:8" ht="27" customHeight="1" x14ac:dyDescent="0.25">
      <c r="B5" s="424" t="s">
        <v>521</v>
      </c>
      <c r="C5" s="423" t="str">
        <f>IF(CCName="","",CCName)</f>
        <v/>
      </c>
      <c r="F5" s="387" t="s">
        <v>560</v>
      </c>
    </row>
    <row r="6" spans="2:8" ht="28.5" customHeight="1" x14ac:dyDescent="0.25">
      <c r="B6" s="425" t="s">
        <v>540</v>
      </c>
      <c r="C6" s="433">
        <f>IF(C3="CAD",(C19),C19*C4)</f>
        <v>0</v>
      </c>
      <c r="D6" s="434" t="s">
        <v>539</v>
      </c>
      <c r="E6" s="415"/>
      <c r="F6" s="387" t="s">
        <v>560</v>
      </c>
    </row>
    <row r="7" spans="2:8" ht="22.5" customHeight="1" x14ac:dyDescent="0.25">
      <c r="B7" s="377" t="s">
        <v>522</v>
      </c>
      <c r="C7" s="426"/>
      <c r="D7" s="387" t="s">
        <v>528</v>
      </c>
      <c r="E7" s="413"/>
      <c r="F7" s="387" t="s">
        <v>560</v>
      </c>
    </row>
    <row r="8" spans="2:8" x14ac:dyDescent="0.25">
      <c r="B8" s="378" t="s">
        <v>523</v>
      </c>
      <c r="C8" s="379"/>
    </row>
    <row r="9" spans="2:8" x14ac:dyDescent="0.25">
      <c r="B9" s="380">
        <v>0.75</v>
      </c>
      <c r="C9" s="381" t="s">
        <v>524</v>
      </c>
      <c r="D9" s="382">
        <f>C6*B9</f>
        <v>0</v>
      </c>
      <c r="E9" s="416"/>
    </row>
    <row r="10" spans="2:8" x14ac:dyDescent="0.25">
      <c r="B10" s="380">
        <v>0.1</v>
      </c>
      <c r="C10" s="383" t="s">
        <v>525</v>
      </c>
      <c r="D10" s="382">
        <f>C6*B10</f>
        <v>0</v>
      </c>
      <c r="E10" s="416"/>
    </row>
    <row r="11" spans="2:8" x14ac:dyDescent="0.25">
      <c r="B11" s="380">
        <v>0.1</v>
      </c>
      <c r="C11" s="383" t="s">
        <v>104</v>
      </c>
      <c r="D11" s="382">
        <f>C6*B11</f>
        <v>0</v>
      </c>
      <c r="E11" s="416"/>
    </row>
    <row r="12" spans="2:8" x14ac:dyDescent="0.25">
      <c r="B12" s="380">
        <v>0.05</v>
      </c>
      <c r="C12" s="383" t="s">
        <v>526</v>
      </c>
      <c r="D12" s="382">
        <f>C6*B12</f>
        <v>0</v>
      </c>
      <c r="E12" s="416"/>
    </row>
    <row r="13" spans="2:8" x14ac:dyDescent="0.25">
      <c r="B13" s="384">
        <f>SUM(B9:B12)</f>
        <v>1</v>
      </c>
      <c r="C13" s="385"/>
      <c r="D13" s="382">
        <f>SUM(D9:D12)</f>
        <v>0</v>
      </c>
      <c r="E13" s="416"/>
      <c r="F13" s="386" t="b">
        <f>IF(D13 = C6, TRUE, FALSE)</f>
        <v>1</v>
      </c>
    </row>
    <row r="14" spans="2:8" x14ac:dyDescent="0.25">
      <c r="C14" s="392" t="s">
        <v>543</v>
      </c>
    </row>
    <row r="15" spans="2:8" ht="15.75" thickBot="1" x14ac:dyDescent="0.3">
      <c r="B15" s="410" t="s">
        <v>527</v>
      </c>
      <c r="C15" s="427"/>
      <c r="D15" s="387" t="s">
        <v>528</v>
      </c>
      <c r="E15" s="413"/>
    </row>
    <row r="16" spans="2:8" ht="16.5" thickTop="1" thickBot="1" x14ac:dyDescent="0.3">
      <c r="B16" s="411" t="s">
        <v>529</v>
      </c>
      <c r="C16" s="422">
        <f>IF('CC Setup Request Form'!H32="",1,'CC Setup Request Form'!H32)</f>
        <v>1</v>
      </c>
      <c r="D16" s="387"/>
      <c r="E16" s="413"/>
    </row>
    <row r="17" spans="2:5" ht="16.5" thickTop="1" thickBot="1" x14ac:dyDescent="0.3">
      <c r="B17" s="411" t="s">
        <v>541</v>
      </c>
      <c r="C17" s="428"/>
      <c r="D17" s="387" t="s">
        <v>528</v>
      </c>
      <c r="E17" s="413"/>
    </row>
    <row r="18" spans="2:5" ht="42" customHeight="1" thickTop="1" thickBot="1" x14ac:dyDescent="0.3">
      <c r="B18" s="411" t="s">
        <v>542</v>
      </c>
      <c r="C18" s="429"/>
      <c r="D18" s="387"/>
      <c r="E18" s="413"/>
    </row>
    <row r="19" spans="2:5" ht="22.5" customHeight="1" thickTop="1" x14ac:dyDescent="0.25">
      <c r="B19" s="412" t="s">
        <v>530</v>
      </c>
      <c r="C19" s="409">
        <f>(C15*C16)+C17</f>
        <v>0</v>
      </c>
      <c r="D19" s="432" t="str">
        <f>IF(C3="USD", "USD", "CAD")</f>
        <v>USD</v>
      </c>
      <c r="E19" s="417"/>
    </row>
    <row r="20" spans="2:5" x14ac:dyDescent="0.25">
      <c r="B20" s="389"/>
    </row>
    <row r="21" spans="2:5" x14ac:dyDescent="0.25">
      <c r="B21" s="385" t="s">
        <v>531</v>
      </c>
      <c r="C21" s="388">
        <f>C6*(30/(100+C30))</f>
        <v>0</v>
      </c>
      <c r="D21" s="390">
        <v>0.3</v>
      </c>
      <c r="E21" s="418"/>
    </row>
    <row r="22" spans="2:5" x14ac:dyDescent="0.25">
      <c r="B22" s="385" t="s">
        <v>532</v>
      </c>
      <c r="C22" s="388">
        <f>C6-C21</f>
        <v>0</v>
      </c>
    </row>
    <row r="23" spans="2:5" x14ac:dyDescent="0.25">
      <c r="B23" s="404"/>
      <c r="C23" s="405"/>
    </row>
    <row r="24" spans="2:5" x14ac:dyDescent="0.25">
      <c r="B24" s="404"/>
      <c r="C24" s="405"/>
    </row>
    <row r="26" spans="2:5" x14ac:dyDescent="0.25">
      <c r="B26" s="393" t="s">
        <v>135</v>
      </c>
      <c r="C26" s="394"/>
      <c r="E26" s="413"/>
    </row>
    <row r="27" spans="2:5" x14ac:dyDescent="0.25">
      <c r="B27" s="395" t="s">
        <v>533</v>
      </c>
      <c r="C27" s="396" t="str">
        <f>IF('CC Setup Request Form'!H28="","",'CC Setup Request Form'!H28)</f>
        <v/>
      </c>
      <c r="D27" s="396"/>
      <c r="E27" s="419"/>
    </row>
    <row r="28" spans="2:5" x14ac:dyDescent="0.25">
      <c r="B28" s="397" t="s">
        <v>534</v>
      </c>
      <c r="C28" s="398">
        <v>45748</v>
      </c>
      <c r="D28" s="398">
        <v>46477</v>
      </c>
      <c r="E28" s="420"/>
    </row>
    <row r="29" spans="2:5" x14ac:dyDescent="0.25">
      <c r="B29" s="394" t="s">
        <v>535</v>
      </c>
      <c r="C29" s="396"/>
      <c r="D29" s="396"/>
      <c r="E29" s="419"/>
    </row>
    <row r="30" spans="2:5" x14ac:dyDescent="0.25">
      <c r="B30" s="394" t="s">
        <v>536</v>
      </c>
      <c r="C30" s="399">
        <f>IF('CC Setup Request Form'!H14="",30,'CC Setup Request Form'!H14)</f>
        <v>30</v>
      </c>
      <c r="D30" s="396" t="s">
        <v>558</v>
      </c>
      <c r="E30" s="419"/>
    </row>
    <row r="31" spans="2:5" x14ac:dyDescent="0.25">
      <c r="B31" s="394" t="s">
        <v>118</v>
      </c>
      <c r="C31" s="396"/>
      <c r="D31" s="396" t="s">
        <v>601</v>
      </c>
      <c r="E31" s="419"/>
    </row>
    <row r="32" spans="2:5" x14ac:dyDescent="0.25">
      <c r="B32" s="400" t="s">
        <v>537</v>
      </c>
      <c r="C32" s="396"/>
      <c r="D32" s="387" t="s">
        <v>528</v>
      </c>
      <c r="E32" s="413"/>
    </row>
    <row r="33" spans="2:5" x14ac:dyDescent="0.25">
      <c r="B33" s="435" t="s">
        <v>602</v>
      </c>
      <c r="C33" s="391">
        <f>DeptID</f>
        <v>0</v>
      </c>
      <c r="D33" s="391"/>
      <c r="E33" s="421"/>
    </row>
  </sheetData>
  <protectedRanges>
    <protectedRange password="C4F8" sqref="C6:C7" name="Range1"/>
  </protectedRanges>
  <conditionalFormatting sqref="B13">
    <cfRule type="cellIs" dxfId="30" priority="6" stopIfTrue="1" operator="lessThan">
      <formula>1</formula>
    </cfRule>
    <cfRule type="cellIs" dxfId="29" priority="7" stopIfTrue="1" operator="equal">
      <formula>1</formula>
    </cfRule>
  </conditionalFormatting>
  <conditionalFormatting sqref="C3">
    <cfRule type="cellIs" dxfId="28" priority="2" operator="equal">
      <formula>"USD"</formula>
    </cfRule>
  </conditionalFormatting>
  <conditionalFormatting sqref="D19">
    <cfRule type="cellIs" dxfId="27" priority="1" operator="equal">
      <formula>"USD"</formula>
    </cfRule>
  </conditionalFormatting>
  <conditionalFormatting sqref="F13">
    <cfRule type="cellIs" dxfId="26" priority="3" stopIfTrue="1" operator="equal">
      <formula>FALSE</formula>
    </cfRule>
    <cfRule type="cellIs" dxfId="25" priority="4" stopIfTrue="1" operator="equal">
      <formula>"TRUE "</formula>
    </cfRule>
    <cfRule type="cellIs" dxfId="24" priority="5" stopIfTrue="1" operator="equal">
      <formula>TRUE</formula>
    </cfRule>
  </conditionalFormatting>
  <dataValidations count="3">
    <dataValidation type="list" allowBlank="1" showInputMessage="1" showErrorMessage="1" sqref="C32" xr:uid="{073056F4-7454-4D78-8608-B228520D3814}">
      <formula1>"Yes with OH, Yes but without OH, Invoiced Separately, N/A"</formula1>
    </dataValidation>
    <dataValidation type="list" allowBlank="1" showInputMessage="1" showErrorMessage="1" sqref="F16" xr:uid="{F6AA10BE-6857-4A12-8B70-BE1284BDD5EB}">
      <formula1>"Checked with Discretion, Site Confirmed, Per REB, Per CTA"</formula1>
    </dataValidation>
    <dataValidation type="list" allowBlank="1" showInputMessage="1" showErrorMessage="1" sqref="C3" xr:uid="{2E7D46E9-DE56-4726-9B07-F69A687732A3}">
      <formula1>"CAD, USD"</formula1>
    </dataValidation>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0683-7790-41DB-9C4B-6A60E2D1A7B2}">
  <sheetPr codeName="Sheet10">
    <tabColor theme="7" tint="0.59999389629810485"/>
  </sheetPr>
  <dimension ref="B1:B84"/>
  <sheetViews>
    <sheetView zoomScale="90" zoomScaleNormal="90" workbookViewId="0">
      <selection activeCell="H17" sqref="H17"/>
    </sheetView>
  </sheetViews>
  <sheetFormatPr defaultRowHeight="15" x14ac:dyDescent="0.25"/>
  <cols>
    <col min="2" max="2" width="150.42578125" style="482" customWidth="1"/>
  </cols>
  <sheetData>
    <row r="1" spans="2:2" ht="15.75" thickBot="1" x14ac:dyDescent="0.3"/>
    <row r="2" spans="2:2" ht="16.5" thickBot="1" x14ac:dyDescent="0.3">
      <c r="B2" s="517" t="s">
        <v>682</v>
      </c>
    </row>
    <row r="3" spans="2:2" x14ac:dyDescent="0.25">
      <c r="B3" s="490" t="s">
        <v>681</v>
      </c>
    </row>
    <row r="4" spans="2:2" x14ac:dyDescent="0.25">
      <c r="B4" s="491" t="s">
        <v>683</v>
      </c>
    </row>
    <row r="5" spans="2:2" x14ac:dyDescent="0.25">
      <c r="B5" s="492" t="s">
        <v>642</v>
      </c>
    </row>
    <row r="6" spans="2:2" ht="7.5" customHeight="1" thickBot="1" x14ac:dyDescent="0.3">
      <c r="B6" s="493"/>
    </row>
    <row r="7" spans="2:2" ht="15.75" thickBot="1" x14ac:dyDescent="0.3">
      <c r="B7" s="516" t="s">
        <v>637</v>
      </c>
    </row>
    <row r="8" spans="2:2" s="401" customFormat="1" ht="11.25" customHeight="1" x14ac:dyDescent="0.25">
      <c r="B8" s="514"/>
    </row>
    <row r="9" spans="2:2" s="401" customFormat="1" x14ac:dyDescent="0.25">
      <c r="B9" s="515" t="s">
        <v>684</v>
      </c>
    </row>
    <row r="10" spans="2:2" ht="33" customHeight="1" x14ac:dyDescent="0.25">
      <c r="B10" s="494" t="s">
        <v>715</v>
      </c>
    </row>
    <row r="11" spans="2:2" ht="33" customHeight="1" x14ac:dyDescent="0.25">
      <c r="B11" s="494" t="s">
        <v>716</v>
      </c>
    </row>
    <row r="12" spans="2:2" ht="17.25" customHeight="1" x14ac:dyDescent="0.25">
      <c r="B12" s="494" t="s">
        <v>639</v>
      </c>
    </row>
    <row r="13" spans="2:2" ht="17.25" customHeight="1" x14ac:dyDescent="0.25">
      <c r="B13" s="495" t="s">
        <v>640</v>
      </c>
    </row>
    <row r="14" spans="2:2" ht="9.75" customHeight="1" thickBot="1" x14ac:dyDescent="0.3">
      <c r="B14" s="495"/>
    </row>
    <row r="15" spans="2:2" ht="15.75" thickBot="1" x14ac:dyDescent="0.3">
      <c r="B15" s="516" t="s">
        <v>647</v>
      </c>
    </row>
    <row r="16" spans="2:2" ht="9.75" customHeight="1" x14ac:dyDescent="0.25">
      <c r="B16" s="514"/>
    </row>
    <row r="17" spans="2:2" x14ac:dyDescent="0.25">
      <c r="B17" s="513" t="s">
        <v>648</v>
      </c>
    </row>
    <row r="18" spans="2:2" x14ac:dyDescent="0.25">
      <c r="B18" s="496" t="s">
        <v>643</v>
      </c>
    </row>
    <row r="19" spans="2:2" x14ac:dyDescent="0.25">
      <c r="B19" s="496" t="s">
        <v>694</v>
      </c>
    </row>
    <row r="20" spans="2:2" x14ac:dyDescent="0.25">
      <c r="B20" s="496" t="s">
        <v>645</v>
      </c>
    </row>
    <row r="21" spans="2:2" x14ac:dyDescent="0.25">
      <c r="B21" s="496" t="s">
        <v>646</v>
      </c>
    </row>
    <row r="22" spans="2:2" x14ac:dyDescent="0.25">
      <c r="B22" s="497" t="s">
        <v>659</v>
      </c>
    </row>
    <row r="23" spans="2:2" ht="27" customHeight="1" x14ac:dyDescent="0.25">
      <c r="B23" s="498" t="s">
        <v>660</v>
      </c>
    </row>
    <row r="24" spans="2:2" x14ac:dyDescent="0.25">
      <c r="B24" s="499" t="s">
        <v>661</v>
      </c>
    </row>
    <row r="25" spans="2:2" x14ac:dyDescent="0.25">
      <c r="B25" s="500" t="s">
        <v>630</v>
      </c>
    </row>
    <row r="26" spans="2:2" ht="7.5" customHeight="1" thickBot="1" x14ac:dyDescent="0.3">
      <c r="B26" s="501"/>
    </row>
    <row r="27" spans="2:2" ht="15.75" thickBot="1" x14ac:dyDescent="0.3">
      <c r="B27" s="516" t="s">
        <v>638</v>
      </c>
    </row>
    <row r="28" spans="2:2" ht="9.75" customHeight="1" x14ac:dyDescent="0.25">
      <c r="B28" s="514"/>
    </row>
    <row r="29" spans="2:2" x14ac:dyDescent="0.25">
      <c r="B29" s="502" t="s">
        <v>690</v>
      </c>
    </row>
    <row r="30" spans="2:2" x14ac:dyDescent="0.25">
      <c r="B30" s="512" t="s">
        <v>680</v>
      </c>
    </row>
    <row r="31" spans="2:2" x14ac:dyDescent="0.25">
      <c r="B31" s="503"/>
    </row>
    <row r="32" spans="2:2" x14ac:dyDescent="0.25">
      <c r="B32" s="504" t="s">
        <v>691</v>
      </c>
    </row>
    <row r="33" spans="2:2" x14ac:dyDescent="0.25">
      <c r="B33" s="509" t="s">
        <v>700</v>
      </c>
    </row>
    <row r="34" spans="2:2" x14ac:dyDescent="0.25">
      <c r="B34" s="509"/>
    </row>
    <row r="35" spans="2:2" x14ac:dyDescent="0.25">
      <c r="B35" s="510" t="s">
        <v>676</v>
      </c>
    </row>
    <row r="36" spans="2:2" x14ac:dyDescent="0.25">
      <c r="B36" s="493" t="s">
        <v>662</v>
      </c>
    </row>
    <row r="37" spans="2:2" x14ac:dyDescent="0.25">
      <c r="B37" s="505" t="s">
        <v>663</v>
      </c>
    </row>
    <row r="38" spans="2:2" x14ac:dyDescent="0.25">
      <c r="B38" s="505" t="s">
        <v>664</v>
      </c>
    </row>
    <row r="39" spans="2:2" x14ac:dyDescent="0.25">
      <c r="B39" s="506" t="s">
        <v>665</v>
      </c>
    </row>
    <row r="40" spans="2:2" ht="14.25" customHeight="1" x14ac:dyDescent="0.25">
      <c r="B40" s="506" t="s">
        <v>668</v>
      </c>
    </row>
    <row r="41" spans="2:2" x14ac:dyDescent="0.25">
      <c r="B41" s="506" t="s">
        <v>666</v>
      </c>
    </row>
    <row r="42" spans="2:2" x14ac:dyDescent="0.25">
      <c r="B42" s="506" t="s">
        <v>667</v>
      </c>
    </row>
    <row r="43" spans="2:2" x14ac:dyDescent="0.25">
      <c r="B43" s="506" t="s">
        <v>670</v>
      </c>
    </row>
    <row r="44" spans="2:2" x14ac:dyDescent="0.25">
      <c r="B44" s="506" t="s">
        <v>669</v>
      </c>
    </row>
    <row r="45" spans="2:2" x14ac:dyDescent="0.25">
      <c r="B45" s="506"/>
    </row>
    <row r="46" spans="2:2" x14ac:dyDescent="0.25">
      <c r="B46" s="511" t="s">
        <v>677</v>
      </c>
    </row>
    <row r="47" spans="2:2" x14ac:dyDescent="0.25">
      <c r="B47" s="506" t="s">
        <v>675</v>
      </c>
    </row>
    <row r="48" spans="2:2" x14ac:dyDescent="0.25">
      <c r="B48" s="506" t="s">
        <v>695</v>
      </c>
    </row>
    <row r="49" spans="2:2" x14ac:dyDescent="0.25">
      <c r="B49" s="506"/>
    </row>
    <row r="50" spans="2:2" x14ac:dyDescent="0.25">
      <c r="B50" s="510" t="s">
        <v>678</v>
      </c>
    </row>
    <row r="51" spans="2:2" x14ac:dyDescent="0.25">
      <c r="B51" s="507" t="s">
        <v>671</v>
      </c>
    </row>
    <row r="52" spans="2:2" x14ac:dyDescent="0.25">
      <c r="B52" s="506" t="s">
        <v>685</v>
      </c>
    </row>
    <row r="53" spans="2:2" ht="15.75" customHeight="1" x14ac:dyDescent="0.25">
      <c r="B53" s="508"/>
    </row>
    <row r="54" spans="2:2" x14ac:dyDescent="0.25">
      <c r="B54" s="510" t="s">
        <v>679</v>
      </c>
    </row>
    <row r="55" spans="2:2" x14ac:dyDescent="0.25">
      <c r="B55" s="506" t="s">
        <v>672</v>
      </c>
    </row>
    <row r="56" spans="2:2" x14ac:dyDescent="0.25">
      <c r="B56" s="506" t="s">
        <v>673</v>
      </c>
    </row>
    <row r="57" spans="2:2" x14ac:dyDescent="0.25">
      <c r="B57" s="506" t="s">
        <v>674</v>
      </c>
    </row>
    <row r="58" spans="2:2" x14ac:dyDescent="0.25">
      <c r="B58" s="506" t="s">
        <v>686</v>
      </c>
    </row>
    <row r="59" spans="2:2" ht="33" customHeight="1" x14ac:dyDescent="0.25">
      <c r="B59" s="528" t="s">
        <v>714</v>
      </c>
    </row>
    <row r="60" spans="2:2" x14ac:dyDescent="0.25">
      <c r="B60" s="506" t="s">
        <v>697</v>
      </c>
    </row>
    <row r="61" spans="2:2" x14ac:dyDescent="0.25">
      <c r="B61" s="506" t="s">
        <v>698</v>
      </c>
    </row>
    <row r="62" spans="2:2" x14ac:dyDescent="0.25">
      <c r="B62" s="506" t="s">
        <v>687</v>
      </c>
    </row>
    <row r="63" spans="2:2" x14ac:dyDescent="0.25">
      <c r="B63" s="506" t="s">
        <v>699</v>
      </c>
    </row>
    <row r="64" spans="2:2" x14ac:dyDescent="0.25">
      <c r="B64" s="506" t="s">
        <v>688</v>
      </c>
    </row>
    <row r="65" spans="2:2" x14ac:dyDescent="0.25">
      <c r="B65" s="501"/>
    </row>
    <row r="66" spans="2:2" x14ac:dyDescent="0.25">
      <c r="B66" s="504" t="s">
        <v>692</v>
      </c>
    </row>
    <row r="67" spans="2:2" x14ac:dyDescent="0.25">
      <c r="B67" s="506" t="s">
        <v>649</v>
      </c>
    </row>
    <row r="68" spans="2:2" x14ac:dyDescent="0.25">
      <c r="B68" s="506" t="s">
        <v>650</v>
      </c>
    </row>
    <row r="69" spans="2:2" x14ac:dyDescent="0.25">
      <c r="B69" s="506" t="s">
        <v>657</v>
      </c>
    </row>
    <row r="70" spans="2:2" x14ac:dyDescent="0.25">
      <c r="B70" s="501"/>
    </row>
    <row r="71" spans="2:2" x14ac:dyDescent="0.25">
      <c r="B71" s="504" t="s">
        <v>693</v>
      </c>
    </row>
    <row r="72" spans="2:2" x14ac:dyDescent="0.25">
      <c r="B72" s="528" t="s">
        <v>658</v>
      </c>
    </row>
    <row r="73" spans="2:2" ht="6" customHeight="1" x14ac:dyDescent="0.25">
      <c r="B73" s="528"/>
    </row>
    <row r="74" spans="2:2" ht="15.75" thickBot="1" x14ac:dyDescent="0.3">
      <c r="B74" s="535" t="str">
        <f>'CC Setup Request Form'!D116</f>
        <v>VCHRI Cost Centre Setup Package v6.0_Jan16,2026</v>
      </c>
    </row>
    <row r="76" spans="2:2" x14ac:dyDescent="0.25">
      <c r="B76" s="488"/>
    </row>
    <row r="77" spans="2:2" x14ac:dyDescent="0.25">
      <c r="B77" s="483"/>
    </row>
    <row r="78" spans="2:2" x14ac:dyDescent="0.25">
      <c r="B78" s="484"/>
    </row>
    <row r="79" spans="2:2" x14ac:dyDescent="0.25">
      <c r="B79" s="485"/>
    </row>
    <row r="80" spans="2:2" x14ac:dyDescent="0.25">
      <c r="B80" s="484"/>
    </row>
    <row r="81" spans="2:2" x14ac:dyDescent="0.25">
      <c r="B81" s="484"/>
    </row>
    <row r="82" spans="2:2" x14ac:dyDescent="0.25">
      <c r="B82" s="486"/>
    </row>
    <row r="83" spans="2:2" x14ac:dyDescent="0.25">
      <c r="B83" s="486"/>
    </row>
    <row r="84" spans="2:2" x14ac:dyDescent="0.25">
      <c r="B84" s="487"/>
    </row>
  </sheetData>
  <sheetProtection algorithmName="SHA-512" hashValue="jX04ik5ab2IeoajsXI3YfcD+PpmEzrHX38IXPyiSPhDud9eW49LU/KJnaO6s4VVqYnPFZ0sxK3Na6cvS7Qpcng==" saltValue="2m7x4Yk0TZ/jj0VVqxVdMw==" spinCount="100000" sheet="1" objects="1" scenarios="1"/>
  <hyperlinks>
    <hyperlink ref="B5" r:id="rId1" xr:uid="{1EA86F65-730D-4A31-A3B6-D11DE20B73B4}"/>
  </hyperlinks>
  <printOptions horizontalCentered="1" verticalCentered="1"/>
  <pageMargins left="0.31496062992125984" right="0.19685039370078741" top="0" bottom="0" header="0" footer="0"/>
  <pageSetup scale="7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DA4A-70C4-410A-839A-A313AAAE3EA9}">
  <sheetPr codeName="Sheet12">
    <tabColor rgb="FFFFC000"/>
    <pageSetUpPr fitToPage="1"/>
  </sheetPr>
  <dimension ref="B1:D26"/>
  <sheetViews>
    <sheetView topLeftCell="A14" zoomScaleNormal="100" workbookViewId="0">
      <selection activeCell="B21" sqref="B21:C21"/>
    </sheetView>
  </sheetViews>
  <sheetFormatPr defaultRowHeight="15" x14ac:dyDescent="0.25"/>
  <cols>
    <col min="1" max="1" width="5.140625" customWidth="1"/>
    <col min="2" max="2" width="32.42578125" customWidth="1"/>
    <col min="3" max="3" width="76.7109375" customWidth="1"/>
    <col min="4" max="4" width="8.85546875" customWidth="1"/>
    <col min="5" max="5" width="3.140625" customWidth="1"/>
  </cols>
  <sheetData>
    <row r="1" spans="2:4" ht="15.75" thickBot="1" x14ac:dyDescent="0.3"/>
    <row r="2" spans="2:4" ht="44.25" customHeight="1" x14ac:dyDescent="0.25">
      <c r="B2" s="594" t="s">
        <v>706</v>
      </c>
      <c r="C2" s="595"/>
      <c r="D2" s="596"/>
    </row>
    <row r="3" spans="2:4" ht="22.5" customHeight="1" thickBot="1" x14ac:dyDescent="0.3">
      <c r="B3" s="597" t="s">
        <v>641</v>
      </c>
      <c r="C3" s="598"/>
      <c r="D3" s="599"/>
    </row>
    <row r="4" spans="2:4" ht="20.25" customHeight="1" thickBot="1" x14ac:dyDescent="0.3">
      <c r="B4" s="600" t="s">
        <v>707</v>
      </c>
      <c r="C4" s="601"/>
      <c r="D4" s="602"/>
    </row>
    <row r="5" spans="2:4" ht="19.5" customHeight="1" x14ac:dyDescent="0.25">
      <c r="B5" s="519" t="s">
        <v>596</v>
      </c>
      <c r="C5" s="603"/>
      <c r="D5" s="604"/>
    </row>
    <row r="6" spans="2:4" ht="19.5" customHeight="1" x14ac:dyDescent="0.25">
      <c r="B6" s="519" t="s">
        <v>597</v>
      </c>
      <c r="C6" s="605"/>
      <c r="D6" s="604"/>
    </row>
    <row r="7" spans="2:4" ht="19.5" customHeight="1" x14ac:dyDescent="0.25">
      <c r="B7" s="519" t="s">
        <v>598</v>
      </c>
      <c r="C7" s="603"/>
      <c r="D7" s="604"/>
    </row>
    <row r="8" spans="2:4" ht="19.5" customHeight="1" thickBot="1" x14ac:dyDescent="0.3">
      <c r="B8" s="520" t="s">
        <v>599</v>
      </c>
      <c r="C8" s="606"/>
      <c r="D8" s="607"/>
    </row>
    <row r="9" spans="2:4" ht="18" customHeight="1" thickBot="1" x14ac:dyDescent="0.3">
      <c r="B9" s="608" t="s">
        <v>629</v>
      </c>
      <c r="C9" s="609"/>
      <c r="D9" s="610"/>
    </row>
    <row r="10" spans="2:4" ht="81" customHeight="1" thickBot="1" x14ac:dyDescent="0.3">
      <c r="B10" s="592" t="s">
        <v>710</v>
      </c>
      <c r="C10" s="611"/>
      <c r="D10" s="593"/>
    </row>
    <row r="11" spans="2:4" ht="21" customHeight="1" thickBot="1" x14ac:dyDescent="0.3">
      <c r="B11" s="600" t="s">
        <v>561</v>
      </c>
      <c r="C11" s="601"/>
      <c r="D11" s="602"/>
    </row>
    <row r="12" spans="2:4" ht="18" customHeight="1" thickBot="1" x14ac:dyDescent="0.3">
      <c r="B12" s="612" t="s">
        <v>651</v>
      </c>
      <c r="C12" s="613"/>
      <c r="D12" s="614"/>
    </row>
    <row r="13" spans="2:4" ht="48" customHeight="1" thickBot="1" x14ac:dyDescent="0.3">
      <c r="B13" s="592" t="s">
        <v>652</v>
      </c>
      <c r="C13" s="593"/>
      <c r="D13" s="518"/>
    </row>
    <row r="14" spans="2:4" ht="48" customHeight="1" thickBot="1" x14ac:dyDescent="0.3">
      <c r="B14" s="592" t="s">
        <v>653</v>
      </c>
      <c r="C14" s="593"/>
      <c r="D14" s="518"/>
    </row>
    <row r="15" spans="2:4" ht="54" customHeight="1" thickBot="1" x14ac:dyDescent="0.3">
      <c r="B15" s="592" t="s">
        <v>644</v>
      </c>
      <c r="C15" s="593"/>
      <c r="D15" s="518"/>
    </row>
    <row r="16" spans="2:4" ht="54" customHeight="1" thickBot="1" x14ac:dyDescent="0.3">
      <c r="B16" s="592" t="s">
        <v>654</v>
      </c>
      <c r="C16" s="593"/>
      <c r="D16" s="518"/>
    </row>
    <row r="17" spans="2:4" ht="48" customHeight="1" thickBot="1" x14ac:dyDescent="0.3">
      <c r="B17" s="592" t="s">
        <v>631</v>
      </c>
      <c r="C17" s="593"/>
      <c r="D17" s="518"/>
    </row>
    <row r="18" spans="2:4" ht="48" customHeight="1" thickBot="1" x14ac:dyDescent="0.3">
      <c r="B18" s="592" t="s">
        <v>632</v>
      </c>
      <c r="C18" s="593"/>
      <c r="D18" s="518"/>
    </row>
    <row r="19" spans="2:4" ht="48" customHeight="1" thickBot="1" x14ac:dyDescent="0.3">
      <c r="B19" s="592" t="s">
        <v>655</v>
      </c>
      <c r="C19" s="593"/>
      <c r="D19" s="518"/>
    </row>
    <row r="20" spans="2:4" ht="48" customHeight="1" thickBot="1" x14ac:dyDescent="0.3">
      <c r="B20" s="592" t="s">
        <v>656</v>
      </c>
      <c r="C20" s="593"/>
      <c r="D20" s="518"/>
    </row>
    <row r="21" spans="2:4" ht="48" customHeight="1" thickBot="1" x14ac:dyDescent="0.3">
      <c r="B21" s="592" t="s">
        <v>594</v>
      </c>
      <c r="C21" s="593"/>
      <c r="D21" s="518"/>
    </row>
    <row r="22" spans="2:4" ht="48" customHeight="1" thickBot="1" x14ac:dyDescent="0.3">
      <c r="B22" s="592" t="s">
        <v>595</v>
      </c>
      <c r="C22" s="593"/>
      <c r="D22" s="518"/>
    </row>
    <row r="23" spans="2:4" ht="48" customHeight="1" thickBot="1" x14ac:dyDescent="0.3">
      <c r="B23" s="592" t="s">
        <v>635</v>
      </c>
      <c r="C23" s="593"/>
      <c r="D23" s="518"/>
    </row>
    <row r="24" spans="2:4" ht="18" customHeight="1" thickBot="1" x14ac:dyDescent="0.3">
      <c r="B24" s="612" t="s">
        <v>701</v>
      </c>
      <c r="C24" s="613"/>
      <c r="D24" s="614"/>
    </row>
    <row r="25" spans="2:4" ht="48" customHeight="1" thickBot="1" x14ac:dyDescent="0.3">
      <c r="B25" s="615"/>
      <c r="C25" s="616"/>
      <c r="D25" s="617"/>
    </row>
    <row r="26" spans="2:4" ht="15.75" thickBot="1" x14ac:dyDescent="0.3">
      <c r="B26" s="589" t="str">
        <f>'CC Setup Request Form'!D116</f>
        <v>VCHRI Cost Centre Setup Package v6.0_Jan16,2026</v>
      </c>
      <c r="C26" s="590"/>
      <c r="D26" s="591"/>
    </row>
  </sheetData>
  <sheetProtection algorithmName="SHA-512" hashValue="r416FBKJ/DfuN12KVvEBiwL3rHBhTU5e7BtbSAPouo85B2vcsM5gNwJEQStf9A/vO93XzgSMecKBkAIo8Jd1eA==" saltValue="++SPB9yjwtWFWHVooi363w==" spinCount="100000" sheet="1" objects="1" scenarios="1"/>
  <mergeCells count="25">
    <mergeCell ref="B25:D25"/>
    <mergeCell ref="B16:C16"/>
    <mergeCell ref="B17:C17"/>
    <mergeCell ref="B18:C18"/>
    <mergeCell ref="B24:D24"/>
    <mergeCell ref="B20:C20"/>
    <mergeCell ref="B21:C21"/>
    <mergeCell ref="B22:C22"/>
    <mergeCell ref="B23:C23"/>
    <mergeCell ref="B26:D26"/>
    <mergeCell ref="B19:C19"/>
    <mergeCell ref="B13:C13"/>
    <mergeCell ref="B2:D2"/>
    <mergeCell ref="B3:D3"/>
    <mergeCell ref="B4:D4"/>
    <mergeCell ref="C5:D5"/>
    <mergeCell ref="C6:D6"/>
    <mergeCell ref="C7:D7"/>
    <mergeCell ref="C8:D8"/>
    <mergeCell ref="B9:D9"/>
    <mergeCell ref="B10:D10"/>
    <mergeCell ref="B11:D11"/>
    <mergeCell ref="B12:D12"/>
    <mergeCell ref="B14:C14"/>
    <mergeCell ref="B15:C15"/>
  </mergeCells>
  <hyperlinks>
    <hyperlink ref="B3" r:id="rId1" xr:uid="{5D97862B-042A-47A6-AFC0-DDDB2F057C03}"/>
  </hyperlinks>
  <printOptions horizontalCentered="1" verticalCentered="1"/>
  <pageMargins left="0.31496062992125984" right="0.31496062992125984" top="0.31496062992125984" bottom="0.31496062992125984" header="0.31496062992125984" footer="0.31496062992125984"/>
  <pageSetup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5000" r:id="rId5" name="Check Box 8">
              <controlPr defaultSize="0" autoFill="0" autoLine="0" autoPict="0">
                <anchor moveWithCells="1">
                  <from>
                    <xdr:col>3</xdr:col>
                    <xdr:colOff>190500</xdr:colOff>
                    <xdr:row>12</xdr:row>
                    <xdr:rowOff>104775</xdr:rowOff>
                  </from>
                  <to>
                    <xdr:col>3</xdr:col>
                    <xdr:colOff>400050</xdr:colOff>
                    <xdr:row>12</xdr:row>
                    <xdr:rowOff>485775</xdr:rowOff>
                  </to>
                </anchor>
              </controlPr>
            </control>
          </mc:Choice>
        </mc:AlternateContent>
        <mc:AlternateContent xmlns:mc="http://schemas.openxmlformats.org/markup-compatibility/2006">
          <mc:Choice Requires="x14">
            <control shapeId="85001" r:id="rId6" name="Check Box 9">
              <controlPr defaultSize="0" autoFill="0" autoLine="0" autoPict="0">
                <anchor moveWithCells="1">
                  <from>
                    <xdr:col>3</xdr:col>
                    <xdr:colOff>200025</xdr:colOff>
                    <xdr:row>14</xdr:row>
                    <xdr:rowOff>266700</xdr:rowOff>
                  </from>
                  <to>
                    <xdr:col>3</xdr:col>
                    <xdr:colOff>419100</xdr:colOff>
                    <xdr:row>14</xdr:row>
                    <xdr:rowOff>438150</xdr:rowOff>
                  </to>
                </anchor>
              </controlPr>
            </control>
          </mc:Choice>
        </mc:AlternateContent>
        <mc:AlternateContent xmlns:mc="http://schemas.openxmlformats.org/markup-compatibility/2006">
          <mc:Choice Requires="x14">
            <control shapeId="85006" r:id="rId7" name="Check Box 14">
              <controlPr defaultSize="0" autoFill="0" autoLine="0" autoPict="0">
                <anchor moveWithCells="1">
                  <from>
                    <xdr:col>3</xdr:col>
                    <xdr:colOff>200025</xdr:colOff>
                    <xdr:row>13</xdr:row>
                    <xdr:rowOff>171450</xdr:rowOff>
                  </from>
                  <to>
                    <xdr:col>3</xdr:col>
                    <xdr:colOff>504825</xdr:colOff>
                    <xdr:row>13</xdr:row>
                    <xdr:rowOff>409575</xdr:rowOff>
                  </to>
                </anchor>
              </controlPr>
            </control>
          </mc:Choice>
        </mc:AlternateContent>
        <mc:AlternateContent xmlns:mc="http://schemas.openxmlformats.org/markup-compatibility/2006">
          <mc:Choice Requires="x14">
            <control shapeId="85009" r:id="rId8" name="Check Box 17">
              <controlPr defaultSize="0" autoFill="0" autoLine="0" autoPict="0">
                <anchor moveWithCells="1">
                  <from>
                    <xdr:col>3</xdr:col>
                    <xdr:colOff>190500</xdr:colOff>
                    <xdr:row>16</xdr:row>
                    <xdr:rowOff>104775</xdr:rowOff>
                  </from>
                  <to>
                    <xdr:col>3</xdr:col>
                    <xdr:colOff>400050</xdr:colOff>
                    <xdr:row>16</xdr:row>
                    <xdr:rowOff>485775</xdr:rowOff>
                  </to>
                </anchor>
              </controlPr>
            </control>
          </mc:Choice>
        </mc:AlternateContent>
        <mc:AlternateContent xmlns:mc="http://schemas.openxmlformats.org/markup-compatibility/2006">
          <mc:Choice Requires="x14">
            <control shapeId="85010" r:id="rId9" name="Check Box 18">
              <controlPr defaultSize="0" autoFill="0" autoLine="0" autoPict="0">
                <anchor moveWithCells="1">
                  <from>
                    <xdr:col>3</xdr:col>
                    <xdr:colOff>190500</xdr:colOff>
                    <xdr:row>17</xdr:row>
                    <xdr:rowOff>104775</xdr:rowOff>
                  </from>
                  <to>
                    <xdr:col>3</xdr:col>
                    <xdr:colOff>400050</xdr:colOff>
                    <xdr:row>17</xdr:row>
                    <xdr:rowOff>485775</xdr:rowOff>
                  </to>
                </anchor>
              </controlPr>
            </control>
          </mc:Choice>
        </mc:AlternateContent>
        <mc:AlternateContent xmlns:mc="http://schemas.openxmlformats.org/markup-compatibility/2006">
          <mc:Choice Requires="x14">
            <control shapeId="85011" r:id="rId10" name="Check Box 19">
              <controlPr defaultSize="0" autoFill="0" autoLine="0" autoPict="0">
                <anchor moveWithCells="1">
                  <from>
                    <xdr:col>3</xdr:col>
                    <xdr:colOff>190500</xdr:colOff>
                    <xdr:row>17</xdr:row>
                    <xdr:rowOff>104775</xdr:rowOff>
                  </from>
                  <to>
                    <xdr:col>3</xdr:col>
                    <xdr:colOff>400050</xdr:colOff>
                    <xdr:row>17</xdr:row>
                    <xdr:rowOff>485775</xdr:rowOff>
                  </to>
                </anchor>
              </controlPr>
            </control>
          </mc:Choice>
        </mc:AlternateContent>
        <mc:AlternateContent xmlns:mc="http://schemas.openxmlformats.org/markup-compatibility/2006">
          <mc:Choice Requires="x14">
            <control shapeId="85012" r:id="rId11" name="Check Box 20">
              <controlPr defaultSize="0" autoFill="0" autoLine="0" autoPict="0">
                <anchor moveWithCells="1">
                  <from>
                    <xdr:col>3</xdr:col>
                    <xdr:colOff>190500</xdr:colOff>
                    <xdr:row>18</xdr:row>
                    <xdr:rowOff>104775</xdr:rowOff>
                  </from>
                  <to>
                    <xdr:col>3</xdr:col>
                    <xdr:colOff>400050</xdr:colOff>
                    <xdr:row>18</xdr:row>
                    <xdr:rowOff>485775</xdr:rowOff>
                  </to>
                </anchor>
              </controlPr>
            </control>
          </mc:Choice>
        </mc:AlternateContent>
        <mc:AlternateContent xmlns:mc="http://schemas.openxmlformats.org/markup-compatibility/2006">
          <mc:Choice Requires="x14">
            <control shapeId="85013" r:id="rId12" name="Check Box 21">
              <controlPr defaultSize="0" autoFill="0" autoLine="0" autoPict="0">
                <anchor moveWithCells="1">
                  <from>
                    <xdr:col>3</xdr:col>
                    <xdr:colOff>190500</xdr:colOff>
                    <xdr:row>18</xdr:row>
                    <xdr:rowOff>104775</xdr:rowOff>
                  </from>
                  <to>
                    <xdr:col>3</xdr:col>
                    <xdr:colOff>400050</xdr:colOff>
                    <xdr:row>18</xdr:row>
                    <xdr:rowOff>485775</xdr:rowOff>
                  </to>
                </anchor>
              </controlPr>
            </control>
          </mc:Choice>
        </mc:AlternateContent>
        <mc:AlternateContent xmlns:mc="http://schemas.openxmlformats.org/markup-compatibility/2006">
          <mc:Choice Requires="x14">
            <control shapeId="85014" r:id="rId13" name="Check Box 22">
              <controlPr defaultSize="0" autoFill="0" autoLine="0" autoPict="0">
                <anchor moveWithCells="1">
                  <from>
                    <xdr:col>3</xdr:col>
                    <xdr:colOff>190500</xdr:colOff>
                    <xdr:row>19</xdr:row>
                    <xdr:rowOff>104775</xdr:rowOff>
                  </from>
                  <to>
                    <xdr:col>3</xdr:col>
                    <xdr:colOff>400050</xdr:colOff>
                    <xdr:row>19</xdr:row>
                    <xdr:rowOff>485775</xdr:rowOff>
                  </to>
                </anchor>
              </controlPr>
            </control>
          </mc:Choice>
        </mc:AlternateContent>
        <mc:AlternateContent xmlns:mc="http://schemas.openxmlformats.org/markup-compatibility/2006">
          <mc:Choice Requires="x14">
            <control shapeId="85015" r:id="rId14" name="Check Box 23">
              <controlPr defaultSize="0" autoFill="0" autoLine="0" autoPict="0">
                <anchor moveWithCells="1">
                  <from>
                    <xdr:col>3</xdr:col>
                    <xdr:colOff>190500</xdr:colOff>
                    <xdr:row>19</xdr:row>
                    <xdr:rowOff>104775</xdr:rowOff>
                  </from>
                  <to>
                    <xdr:col>3</xdr:col>
                    <xdr:colOff>400050</xdr:colOff>
                    <xdr:row>19</xdr:row>
                    <xdr:rowOff>485775</xdr:rowOff>
                  </to>
                </anchor>
              </controlPr>
            </control>
          </mc:Choice>
        </mc:AlternateContent>
        <mc:AlternateContent xmlns:mc="http://schemas.openxmlformats.org/markup-compatibility/2006">
          <mc:Choice Requires="x14">
            <control shapeId="85016" r:id="rId15" name="Check Box 24">
              <controlPr defaultSize="0" autoFill="0" autoLine="0" autoPict="0">
                <anchor moveWithCells="1">
                  <from>
                    <xdr:col>3</xdr:col>
                    <xdr:colOff>190500</xdr:colOff>
                    <xdr:row>20</xdr:row>
                    <xdr:rowOff>104775</xdr:rowOff>
                  </from>
                  <to>
                    <xdr:col>3</xdr:col>
                    <xdr:colOff>400050</xdr:colOff>
                    <xdr:row>20</xdr:row>
                    <xdr:rowOff>485775</xdr:rowOff>
                  </to>
                </anchor>
              </controlPr>
            </control>
          </mc:Choice>
        </mc:AlternateContent>
        <mc:AlternateContent xmlns:mc="http://schemas.openxmlformats.org/markup-compatibility/2006">
          <mc:Choice Requires="x14">
            <control shapeId="85017" r:id="rId16" name="Check Box 25">
              <controlPr defaultSize="0" autoFill="0" autoLine="0" autoPict="0">
                <anchor moveWithCells="1">
                  <from>
                    <xdr:col>3</xdr:col>
                    <xdr:colOff>190500</xdr:colOff>
                    <xdr:row>20</xdr:row>
                    <xdr:rowOff>104775</xdr:rowOff>
                  </from>
                  <to>
                    <xdr:col>3</xdr:col>
                    <xdr:colOff>400050</xdr:colOff>
                    <xdr:row>20</xdr:row>
                    <xdr:rowOff>485775</xdr:rowOff>
                  </to>
                </anchor>
              </controlPr>
            </control>
          </mc:Choice>
        </mc:AlternateContent>
        <mc:AlternateContent xmlns:mc="http://schemas.openxmlformats.org/markup-compatibility/2006">
          <mc:Choice Requires="x14">
            <control shapeId="85018" r:id="rId17" name="Check Box 26">
              <controlPr defaultSize="0" autoFill="0" autoLine="0" autoPict="0">
                <anchor moveWithCells="1">
                  <from>
                    <xdr:col>3</xdr:col>
                    <xdr:colOff>190500</xdr:colOff>
                    <xdr:row>21</xdr:row>
                    <xdr:rowOff>104775</xdr:rowOff>
                  </from>
                  <to>
                    <xdr:col>3</xdr:col>
                    <xdr:colOff>400050</xdr:colOff>
                    <xdr:row>21</xdr:row>
                    <xdr:rowOff>485775</xdr:rowOff>
                  </to>
                </anchor>
              </controlPr>
            </control>
          </mc:Choice>
        </mc:AlternateContent>
        <mc:AlternateContent xmlns:mc="http://schemas.openxmlformats.org/markup-compatibility/2006">
          <mc:Choice Requires="x14">
            <control shapeId="85019" r:id="rId18" name="Check Box 27">
              <controlPr defaultSize="0" autoFill="0" autoLine="0" autoPict="0">
                <anchor moveWithCells="1">
                  <from>
                    <xdr:col>3</xdr:col>
                    <xdr:colOff>190500</xdr:colOff>
                    <xdr:row>21</xdr:row>
                    <xdr:rowOff>104775</xdr:rowOff>
                  </from>
                  <to>
                    <xdr:col>3</xdr:col>
                    <xdr:colOff>400050</xdr:colOff>
                    <xdr:row>21</xdr:row>
                    <xdr:rowOff>485775</xdr:rowOff>
                  </to>
                </anchor>
              </controlPr>
            </control>
          </mc:Choice>
        </mc:AlternateContent>
        <mc:AlternateContent xmlns:mc="http://schemas.openxmlformats.org/markup-compatibility/2006">
          <mc:Choice Requires="x14">
            <control shapeId="85020" r:id="rId19" name="Check Box 28">
              <controlPr defaultSize="0" autoFill="0" autoLine="0" autoPict="0">
                <anchor moveWithCells="1">
                  <from>
                    <xdr:col>3</xdr:col>
                    <xdr:colOff>190500</xdr:colOff>
                    <xdr:row>22</xdr:row>
                    <xdr:rowOff>104775</xdr:rowOff>
                  </from>
                  <to>
                    <xdr:col>3</xdr:col>
                    <xdr:colOff>400050</xdr:colOff>
                    <xdr:row>22</xdr:row>
                    <xdr:rowOff>485775</xdr:rowOff>
                  </to>
                </anchor>
              </controlPr>
            </control>
          </mc:Choice>
        </mc:AlternateContent>
        <mc:AlternateContent xmlns:mc="http://schemas.openxmlformats.org/markup-compatibility/2006">
          <mc:Choice Requires="x14">
            <control shapeId="85021" r:id="rId20" name="Check Box 29">
              <controlPr defaultSize="0" autoFill="0" autoLine="0" autoPict="0">
                <anchor moveWithCells="1">
                  <from>
                    <xdr:col>3</xdr:col>
                    <xdr:colOff>190500</xdr:colOff>
                    <xdr:row>22</xdr:row>
                    <xdr:rowOff>104775</xdr:rowOff>
                  </from>
                  <to>
                    <xdr:col>3</xdr:col>
                    <xdr:colOff>400050</xdr:colOff>
                    <xdr:row>22</xdr:row>
                    <xdr:rowOff>485775</xdr:rowOff>
                  </to>
                </anchor>
              </controlPr>
            </control>
          </mc:Choice>
        </mc:AlternateContent>
        <mc:AlternateContent xmlns:mc="http://schemas.openxmlformats.org/markup-compatibility/2006">
          <mc:Choice Requires="x14">
            <control shapeId="85022" r:id="rId21" name="Check Box 30">
              <controlPr defaultSize="0" autoFill="0" autoLine="0" autoPict="0">
                <anchor moveWithCells="1">
                  <from>
                    <xdr:col>3</xdr:col>
                    <xdr:colOff>200025</xdr:colOff>
                    <xdr:row>15</xdr:row>
                    <xdr:rowOff>266700</xdr:rowOff>
                  </from>
                  <to>
                    <xdr:col>3</xdr:col>
                    <xdr:colOff>419100</xdr:colOff>
                    <xdr:row>15</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AW630"/>
  <sheetViews>
    <sheetView showGridLines="0" tabSelected="1" topLeftCell="A43" zoomScaleNormal="100" workbookViewId="0">
      <selection activeCell="N40" sqref="N40"/>
    </sheetView>
  </sheetViews>
  <sheetFormatPr defaultColWidth="9.140625" defaultRowHeight="15.75" x14ac:dyDescent="0.25"/>
  <cols>
    <col min="1" max="1" width="6.7109375" style="4" customWidth="1"/>
    <col min="2" max="2" width="1" style="5" customWidth="1"/>
    <col min="3" max="3" width="1" style="6" customWidth="1"/>
    <col min="4" max="4" width="37.42578125" style="5" customWidth="1"/>
    <col min="5" max="5" width="3.7109375" style="5" customWidth="1"/>
    <col min="6" max="6" width="8.28515625" style="2" customWidth="1"/>
    <col min="7" max="7" width="57.28515625" style="7" customWidth="1"/>
    <col min="8" max="8" width="56.7109375" style="8" customWidth="1"/>
    <col min="9" max="10" width="1" style="8" customWidth="1"/>
    <col min="11" max="11" width="6.140625" style="2" customWidth="1"/>
    <col min="12" max="12" width="6" style="9" customWidth="1"/>
    <col min="13" max="13" width="7.140625" style="10" bestFit="1" customWidth="1"/>
    <col min="14" max="14" width="7.28515625" style="1" customWidth="1"/>
    <col min="15" max="15" width="1" style="1" customWidth="1"/>
    <col min="16" max="16" width="18.7109375" style="1" customWidth="1"/>
    <col min="17" max="17" width="1.140625"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9.5703125" style="1" customWidth="1"/>
    <col min="25" max="25" width="1.140625" style="1" customWidth="1"/>
    <col min="26" max="26" width="19.42578125" style="1" customWidth="1"/>
    <col min="27" max="27" width="1.140625" style="1" customWidth="1"/>
    <col min="28" max="28" width="18.140625" style="1" customWidth="1"/>
    <col min="29" max="29" width="4.42578125" style="1" customWidth="1"/>
    <col min="30" max="30" width="4.28515625" style="1" customWidth="1"/>
    <col min="31" max="31" width="62.5703125" style="1" bestFit="1" customWidth="1"/>
    <col min="32" max="32" width="43.7109375" style="1" bestFit="1" customWidth="1"/>
    <col min="33" max="33" width="49.28515625" style="1" bestFit="1" customWidth="1"/>
    <col min="34" max="34" width="43.7109375" style="1" bestFit="1" customWidth="1"/>
    <col min="35" max="35" width="45.5703125" style="1" bestFit="1" customWidth="1"/>
    <col min="36" max="36" width="25.5703125" style="1" bestFit="1" customWidth="1"/>
    <col min="37" max="37" width="12" style="1" bestFit="1" customWidth="1"/>
    <col min="38" max="38" width="15.42578125" style="1" bestFit="1" customWidth="1"/>
    <col min="39" max="39" width="23.28515625" style="1" bestFit="1" customWidth="1"/>
    <col min="40" max="40" width="15.42578125" style="1" bestFit="1" customWidth="1"/>
    <col min="41" max="41" width="12" style="1" bestFit="1" customWidth="1"/>
    <col min="42" max="42" width="36.140625" style="1" bestFit="1" customWidth="1"/>
    <col min="43" max="43" width="19.28515625" style="2" bestFit="1" customWidth="1"/>
    <col min="44" max="44" width="37.42578125" style="2" bestFit="1" customWidth="1"/>
    <col min="45" max="45" width="15.85546875" style="2" bestFit="1" customWidth="1"/>
    <col min="46" max="47" width="12" style="2" bestFit="1" customWidth="1"/>
    <col min="48" max="48" width="45" style="2" bestFit="1" customWidth="1"/>
    <col min="49" max="49" width="38" style="2" bestFit="1" customWidth="1"/>
    <col min="50" max="50" width="30.85546875" style="3" bestFit="1" customWidth="1"/>
    <col min="51" max="51" width="23.140625" style="3" customWidth="1"/>
    <col min="52" max="52" width="13.140625" style="3" bestFit="1" customWidth="1"/>
    <col min="53" max="16384" width="9.140625" style="3"/>
  </cols>
  <sheetData>
    <row r="1" spans="1:17" ht="31.5" customHeight="1" x14ac:dyDescent="0.5">
      <c r="A1" s="621" t="s">
        <v>135</v>
      </c>
      <c r="B1" s="624" t="s">
        <v>391</v>
      </c>
      <c r="C1" s="624"/>
      <c r="D1" s="624"/>
      <c r="E1" s="624"/>
      <c r="F1" s="624"/>
      <c r="G1" s="624"/>
      <c r="H1" s="624"/>
      <c r="I1" s="624"/>
      <c r="J1" s="624"/>
      <c r="K1" s="625"/>
      <c r="L1" s="76"/>
      <c r="M1" s="76"/>
    </row>
    <row r="2" spans="1:17" ht="8.25" customHeight="1" thickBot="1" x14ac:dyDescent="0.3">
      <c r="A2" s="622"/>
      <c r="B2" s="15"/>
      <c r="C2" s="54"/>
      <c r="D2" s="15"/>
      <c r="E2" s="15"/>
      <c r="F2" s="55"/>
      <c r="G2" s="56"/>
      <c r="H2" s="20"/>
      <c r="I2" s="20"/>
      <c r="J2" s="20"/>
      <c r="K2" s="218"/>
      <c r="L2" s="77"/>
    </row>
    <row r="3" spans="1:17" ht="4.5" customHeight="1" thickBot="1" x14ac:dyDescent="0.3">
      <c r="A3" s="622"/>
      <c r="B3" s="15"/>
      <c r="C3" s="69"/>
      <c r="D3" s="12"/>
      <c r="E3" s="12"/>
      <c r="F3" s="70"/>
      <c r="G3" s="13"/>
      <c r="H3" s="14"/>
      <c r="I3" s="60"/>
      <c r="J3" s="20"/>
      <c r="K3" s="218"/>
      <c r="L3" s="77"/>
    </row>
    <row r="4" spans="1:17" ht="16.5" customHeight="1" thickBot="1" x14ac:dyDescent="0.3">
      <c r="A4" s="622"/>
      <c r="B4" s="15"/>
      <c r="C4" s="61"/>
      <c r="D4" s="17" t="s">
        <v>711</v>
      </c>
      <c r="E4" s="17"/>
      <c r="F4" s="53"/>
      <c r="G4" s="18"/>
      <c r="H4" s="537"/>
      <c r="I4" s="62"/>
      <c r="J4" s="20"/>
      <c r="K4" s="217"/>
      <c r="L4" s="36"/>
      <c r="M4"/>
      <c r="N4"/>
      <c r="O4"/>
      <c r="P4"/>
      <c r="Q4"/>
    </row>
    <row r="5" spans="1:17" ht="16.5" customHeight="1" thickBot="1" x14ac:dyDescent="0.3">
      <c r="A5" s="622"/>
      <c r="B5" s="15"/>
      <c r="C5" s="61"/>
      <c r="D5" s="17" t="s">
        <v>591</v>
      </c>
      <c r="E5" s="17"/>
      <c r="F5" s="403"/>
      <c r="G5" s="18"/>
      <c r="H5" s="19">
        <v>1</v>
      </c>
      <c r="I5" s="62"/>
      <c r="J5" s="20"/>
      <c r="K5" s="217"/>
      <c r="L5" s="36"/>
      <c r="M5"/>
      <c r="N5"/>
      <c r="O5"/>
      <c r="P5"/>
      <c r="Q5"/>
    </row>
    <row r="6" spans="1:17" ht="6" customHeight="1" thickBot="1" x14ac:dyDescent="0.3">
      <c r="A6" s="622"/>
      <c r="B6" s="15"/>
      <c r="C6" s="63"/>
      <c r="D6" s="64"/>
      <c r="E6" s="64"/>
      <c r="F6" s="64"/>
      <c r="G6" s="65"/>
      <c r="H6" s="65"/>
      <c r="I6" s="66"/>
      <c r="J6" s="20"/>
      <c r="K6" s="217"/>
      <c r="L6" s="36"/>
      <c r="M6"/>
      <c r="N6"/>
      <c r="O6"/>
      <c r="P6"/>
      <c r="Q6"/>
    </row>
    <row r="7" spans="1:17" ht="8.25" customHeight="1" thickBot="1" x14ac:dyDescent="0.3">
      <c r="A7" s="622"/>
      <c r="B7" s="15"/>
      <c r="C7" s="16"/>
      <c r="D7" s="17"/>
      <c r="E7" s="17"/>
      <c r="F7" s="17"/>
      <c r="G7" s="18"/>
      <c r="H7" s="20"/>
      <c r="I7" s="20"/>
      <c r="J7" s="20"/>
      <c r="K7" s="217"/>
      <c r="L7" s="36"/>
      <c r="M7"/>
      <c r="N7"/>
      <c r="O7"/>
      <c r="P7"/>
      <c r="Q7"/>
    </row>
    <row r="8" spans="1:17" ht="6" customHeight="1" thickBot="1" x14ac:dyDescent="0.3">
      <c r="A8" s="622"/>
      <c r="B8" s="15"/>
      <c r="C8" s="57"/>
      <c r="D8" s="58"/>
      <c r="E8" s="58"/>
      <c r="F8" s="58"/>
      <c r="G8" s="59"/>
      <c r="H8" s="14"/>
      <c r="I8" s="60"/>
      <c r="J8" s="20"/>
      <c r="K8" s="217"/>
      <c r="L8" s="36"/>
      <c r="M8"/>
      <c r="N8"/>
      <c r="O8"/>
      <c r="P8"/>
      <c r="Q8"/>
    </row>
    <row r="9" spans="1:17" ht="15.75" customHeight="1" thickBot="1" x14ac:dyDescent="0.3">
      <c r="A9" s="622"/>
      <c r="B9" s="15"/>
      <c r="C9" s="61"/>
      <c r="D9" s="17" t="s">
        <v>136</v>
      </c>
      <c r="E9" s="17" t="s">
        <v>120</v>
      </c>
      <c r="F9" s="17"/>
      <c r="G9" s="18"/>
      <c r="H9" s="536"/>
      <c r="I9" s="62"/>
      <c r="J9" s="20"/>
      <c r="K9" s="219"/>
      <c r="L9" s="78"/>
      <c r="M9"/>
      <c r="N9"/>
      <c r="O9"/>
      <c r="P9"/>
      <c r="Q9"/>
    </row>
    <row r="10" spans="1:17" ht="16.5" thickBot="1" x14ac:dyDescent="0.3">
      <c r="A10" s="622"/>
      <c r="B10" s="15"/>
      <c r="C10" s="61"/>
      <c r="D10" s="17"/>
      <c r="E10" s="17" t="s">
        <v>121</v>
      </c>
      <c r="F10" s="21"/>
      <c r="G10" s="18"/>
      <c r="H10" s="536"/>
      <c r="I10" s="62"/>
      <c r="J10" s="20"/>
      <c r="K10" s="219"/>
      <c r="L10" s="78"/>
      <c r="M10"/>
      <c r="N10"/>
      <c r="O10"/>
      <c r="P10"/>
      <c r="Q10"/>
    </row>
    <row r="11" spans="1:17" ht="16.5" thickBot="1" x14ac:dyDescent="0.3">
      <c r="A11" s="622"/>
      <c r="B11" s="15"/>
      <c r="C11" s="61"/>
      <c r="D11" s="17"/>
      <c r="E11" s="17" t="s">
        <v>620</v>
      </c>
      <c r="F11" s="21"/>
      <c r="G11" s="18"/>
      <c r="H11" s="460"/>
      <c r="I11" s="62"/>
      <c r="J11" s="20"/>
      <c r="K11" s="219"/>
      <c r="L11" s="78"/>
      <c r="M11"/>
      <c r="N11"/>
      <c r="O11"/>
      <c r="P11"/>
      <c r="Q11"/>
    </row>
    <row r="12" spans="1:17" ht="16.5" thickBot="1" x14ac:dyDescent="0.3">
      <c r="A12" s="622"/>
      <c r="B12" s="15"/>
      <c r="C12" s="61"/>
      <c r="D12" s="17"/>
      <c r="E12" s="17" t="s">
        <v>409</v>
      </c>
      <c r="F12" s="21"/>
      <c r="G12" s="18"/>
      <c r="H12" s="467"/>
      <c r="I12" s="62"/>
      <c r="J12" s="20" t="s">
        <v>712</v>
      </c>
      <c r="K12" s="219"/>
      <c r="L12" s="78"/>
      <c r="M12"/>
      <c r="N12"/>
      <c r="O12"/>
      <c r="P12"/>
      <c r="Q12"/>
    </row>
    <row r="13" spans="1:17" ht="16.5" thickBot="1" x14ac:dyDescent="0.3">
      <c r="A13" s="622"/>
      <c r="B13" s="15"/>
      <c r="C13" s="61"/>
      <c r="D13" s="17"/>
      <c r="E13" s="17" t="s">
        <v>554</v>
      </c>
      <c r="F13" s="21"/>
      <c r="G13" s="18"/>
      <c r="H13" s="455">
        <v>1</v>
      </c>
      <c r="I13" s="62"/>
      <c r="J13" s="20"/>
      <c r="K13" s="219"/>
      <c r="L13" s="78"/>
      <c r="M13"/>
      <c r="N13"/>
      <c r="O13"/>
      <c r="P13"/>
      <c r="Q13"/>
    </row>
    <row r="14" spans="1:17" ht="16.5" thickBot="1" x14ac:dyDescent="0.3">
      <c r="A14" s="622"/>
      <c r="B14" s="15"/>
      <c r="C14" s="61"/>
      <c r="D14" s="17"/>
      <c r="E14" s="17"/>
      <c r="F14" s="52"/>
      <c r="G14" s="52" t="s">
        <v>392</v>
      </c>
      <c r="H14" s="584"/>
      <c r="I14" s="62"/>
      <c r="J14" s="20"/>
      <c r="K14" s="219"/>
      <c r="L14" s="78"/>
      <c r="M14"/>
      <c r="N14"/>
      <c r="O14"/>
      <c r="P14"/>
      <c r="Q14"/>
    </row>
    <row r="15" spans="1:17" ht="16.5" thickBot="1" x14ac:dyDescent="0.3">
      <c r="A15" s="622"/>
      <c r="B15" s="15"/>
      <c r="C15" s="61"/>
      <c r="D15" s="17"/>
      <c r="E15" s="17"/>
      <c r="F15" s="52"/>
      <c r="G15" s="52" t="s">
        <v>586</v>
      </c>
      <c r="H15" s="584"/>
      <c r="I15" s="62"/>
      <c r="J15" s="20"/>
      <c r="K15" s="219"/>
      <c r="L15" s="78"/>
    </row>
    <row r="16" spans="1:17" ht="16.5" thickBot="1" x14ac:dyDescent="0.3">
      <c r="A16" s="622"/>
      <c r="B16" s="15"/>
      <c r="C16" s="61"/>
      <c r="D16" s="17"/>
      <c r="E16" s="21" t="s">
        <v>696</v>
      </c>
      <c r="F16" s="21"/>
      <c r="G16" s="18"/>
      <c r="H16" s="456"/>
      <c r="I16" s="62"/>
      <c r="J16" s="20"/>
      <c r="K16" s="219"/>
      <c r="L16" s="78"/>
    </row>
    <row r="17" spans="1:18" ht="16.5" thickBot="1" x14ac:dyDescent="0.3">
      <c r="A17" s="622"/>
      <c r="B17" s="15"/>
      <c r="C17" s="61"/>
      <c r="D17" s="17"/>
      <c r="E17" s="21" t="s">
        <v>106</v>
      </c>
      <c r="F17" s="21"/>
      <c r="G17" s="18"/>
      <c r="H17" s="23">
        <v>1</v>
      </c>
      <c r="I17" s="62"/>
      <c r="J17" s="20"/>
      <c r="K17" s="219"/>
      <c r="L17" s="78"/>
    </row>
    <row r="18" spans="1:18" ht="16.5" customHeight="1" thickBot="1" x14ac:dyDescent="0.3">
      <c r="A18" s="622"/>
      <c r="B18" s="15"/>
      <c r="C18" s="61"/>
      <c r="D18" s="17"/>
      <c r="E18" s="21" t="s">
        <v>387</v>
      </c>
      <c r="F18" s="21"/>
      <c r="G18" s="18"/>
      <c r="H18" s="23">
        <v>1</v>
      </c>
      <c r="I18" s="62"/>
      <c r="J18" s="20"/>
      <c r="K18" s="219"/>
      <c r="L18" s="78"/>
    </row>
    <row r="19" spans="1:18" ht="16.5" customHeight="1" thickBot="1" x14ac:dyDescent="0.3">
      <c r="A19" s="622"/>
      <c r="B19" s="15"/>
      <c r="C19" s="61"/>
      <c r="D19" s="17"/>
      <c r="E19" s="17"/>
      <c r="F19" s="53" t="s">
        <v>279</v>
      </c>
      <c r="G19" s="47"/>
      <c r="H19" s="23"/>
      <c r="I19" s="62"/>
      <c r="J19" s="20"/>
      <c r="K19" s="219"/>
      <c r="L19" s="78"/>
    </row>
    <row r="20" spans="1:18" ht="16.5" thickBot="1" x14ac:dyDescent="0.3">
      <c r="A20" s="622"/>
      <c r="B20" s="15"/>
      <c r="C20" s="61"/>
      <c r="D20" s="17"/>
      <c r="E20" s="21" t="s">
        <v>393</v>
      </c>
      <c r="F20" s="21"/>
      <c r="G20" s="18"/>
      <c r="H20" s="23">
        <v>1</v>
      </c>
      <c r="I20" s="62"/>
      <c r="J20" s="20"/>
      <c r="K20" s="219"/>
      <c r="L20" s="78"/>
    </row>
    <row r="21" spans="1:18" ht="6.75" customHeight="1" thickBot="1" x14ac:dyDescent="0.3">
      <c r="A21" s="622"/>
      <c r="B21" s="15"/>
      <c r="C21" s="63"/>
      <c r="D21" s="64"/>
      <c r="E21" s="64"/>
      <c r="F21" s="33"/>
      <c r="G21" s="65"/>
      <c r="H21" s="35"/>
      <c r="I21" s="66"/>
      <c r="J21" s="20"/>
      <c r="K21" s="219"/>
      <c r="L21" s="78"/>
    </row>
    <row r="22" spans="1:18" ht="8.25" customHeight="1" thickBot="1" x14ac:dyDescent="0.3">
      <c r="A22" s="622"/>
      <c r="B22" s="15"/>
      <c r="C22" s="16"/>
      <c r="D22" s="17"/>
      <c r="E22" s="17"/>
      <c r="F22" s="21"/>
      <c r="G22" s="18"/>
      <c r="H22" s="24"/>
      <c r="I22" s="20"/>
      <c r="J22" s="20"/>
      <c r="K22" s="219"/>
      <c r="L22" s="78"/>
    </row>
    <row r="23" spans="1:18" ht="6" customHeight="1" thickBot="1" x14ac:dyDescent="0.3">
      <c r="A23" s="622"/>
      <c r="B23" s="15"/>
      <c r="C23" s="57"/>
      <c r="D23" s="58"/>
      <c r="E23" s="58"/>
      <c r="F23" s="67"/>
      <c r="G23" s="59"/>
      <c r="H23" s="37"/>
      <c r="I23" s="60"/>
      <c r="J23" s="20"/>
      <c r="K23" s="219"/>
      <c r="L23" s="78"/>
    </row>
    <row r="24" spans="1:18" ht="16.5" thickBot="1" x14ac:dyDescent="0.3">
      <c r="A24" s="622"/>
      <c r="B24" s="15"/>
      <c r="C24" s="61"/>
      <c r="D24" s="17" t="s">
        <v>227</v>
      </c>
      <c r="E24" s="17" t="s">
        <v>143</v>
      </c>
      <c r="F24" s="21"/>
      <c r="G24" s="18"/>
      <c r="H24" s="23">
        <v>1</v>
      </c>
      <c r="I24" s="62"/>
      <c r="J24" s="20"/>
      <c r="K24" s="219"/>
      <c r="L24" s="78"/>
    </row>
    <row r="25" spans="1:18" ht="16.5" thickBot="1" x14ac:dyDescent="0.3">
      <c r="A25" s="622"/>
      <c r="B25" s="15"/>
      <c r="C25" s="61"/>
      <c r="D25" s="17"/>
      <c r="E25" s="17" t="s">
        <v>622</v>
      </c>
      <c r="F25" s="21"/>
      <c r="G25" s="18"/>
      <c r="H25" s="23">
        <v>1</v>
      </c>
      <c r="I25" s="62"/>
      <c r="J25" s="20"/>
      <c r="K25" s="219"/>
      <c r="L25" s="78"/>
      <c r="N25" s="477"/>
    </row>
    <row r="26" spans="1:18" ht="16.5" thickBot="1" x14ac:dyDescent="0.3">
      <c r="A26" s="622"/>
      <c r="B26" s="15"/>
      <c r="C26" s="61"/>
      <c r="D26" s="17"/>
      <c r="E26" s="17"/>
      <c r="F26" s="21"/>
      <c r="G26" s="461" t="s">
        <v>549</v>
      </c>
      <c r="H26" s="23"/>
      <c r="I26" s="62"/>
      <c r="J26" s="20"/>
      <c r="K26" s="219"/>
      <c r="L26" s="78"/>
    </row>
    <row r="27" spans="1:18" ht="16.5" thickBot="1" x14ac:dyDescent="0.3">
      <c r="A27" s="622"/>
      <c r="B27" s="15"/>
      <c r="C27" s="61"/>
      <c r="D27" s="17"/>
      <c r="E27" s="17" t="s">
        <v>590</v>
      </c>
      <c r="F27" s="17"/>
      <c r="G27" s="18"/>
      <c r="H27" s="23"/>
      <c r="I27" s="62"/>
      <c r="J27" s="20"/>
      <c r="K27" s="219"/>
      <c r="L27" s="78"/>
    </row>
    <row r="28" spans="1:18" ht="16.5" thickBot="1" x14ac:dyDescent="0.3">
      <c r="A28" s="622"/>
      <c r="B28" s="15"/>
      <c r="C28" s="61"/>
      <c r="D28" s="17"/>
      <c r="E28" s="17" t="s">
        <v>101</v>
      </c>
      <c r="F28" s="17"/>
      <c r="G28" s="18"/>
      <c r="H28" s="23"/>
      <c r="I28" s="62"/>
      <c r="J28" s="20"/>
      <c r="K28" s="219"/>
      <c r="L28" s="78"/>
      <c r="P28" s="38"/>
      <c r="Q28" s="38"/>
      <c r="R28" s="38"/>
    </row>
    <row r="29" spans="1:18" ht="16.5" thickBot="1" x14ac:dyDescent="0.3">
      <c r="A29" s="622"/>
      <c r="B29" s="15"/>
      <c r="C29" s="61"/>
      <c r="D29" s="17"/>
      <c r="E29" s="469" t="s">
        <v>118</v>
      </c>
      <c r="F29" s="469"/>
      <c r="G29" s="18"/>
      <c r="H29" s="23">
        <v>1</v>
      </c>
      <c r="I29" s="62"/>
      <c r="J29" s="20"/>
      <c r="K29" s="219"/>
      <c r="L29" s="78"/>
      <c r="P29" s="44"/>
      <c r="Q29" s="38"/>
      <c r="R29" s="38"/>
    </row>
    <row r="30" spans="1:18" ht="16.5" thickBot="1" x14ac:dyDescent="0.3">
      <c r="A30" s="622"/>
      <c r="B30" s="15"/>
      <c r="C30" s="61"/>
      <c r="D30" s="17"/>
      <c r="E30" s="17"/>
      <c r="F30" s="53" t="s">
        <v>624</v>
      </c>
      <c r="G30" s="470"/>
      <c r="H30" s="23"/>
      <c r="I30" s="62"/>
      <c r="J30" s="20"/>
      <c r="K30" s="436"/>
      <c r="L30" s="78"/>
      <c r="P30" s="44"/>
      <c r="Q30" s="38"/>
      <c r="R30" s="38"/>
    </row>
    <row r="31" spans="1:18" ht="16.5" thickBot="1" x14ac:dyDescent="0.3">
      <c r="A31" s="622"/>
      <c r="B31" s="15"/>
      <c r="C31" s="61"/>
      <c r="D31" s="17"/>
      <c r="E31" s="17" t="s">
        <v>625</v>
      </c>
      <c r="F31" s="17"/>
      <c r="G31" s="18"/>
      <c r="H31" s="23"/>
      <c r="I31" s="62"/>
      <c r="J31" s="20"/>
      <c r="K31" s="436"/>
      <c r="L31" s="78"/>
      <c r="P31" s="44"/>
      <c r="Q31" s="38"/>
      <c r="R31" s="38"/>
    </row>
    <row r="32" spans="1:18" ht="16.5" thickBot="1" x14ac:dyDescent="0.3">
      <c r="A32" s="622"/>
      <c r="B32" s="15"/>
      <c r="C32" s="61"/>
      <c r="D32" s="17"/>
      <c r="E32" s="17" t="s">
        <v>394</v>
      </c>
      <c r="F32" s="17"/>
      <c r="G32" s="18"/>
      <c r="H32" s="303"/>
      <c r="I32" s="62"/>
      <c r="J32" s="20"/>
      <c r="K32" s="219"/>
      <c r="L32" s="78"/>
      <c r="P32" s="44"/>
      <c r="Q32" s="38"/>
      <c r="R32" s="38"/>
    </row>
    <row r="33" spans="1:18" ht="16.5" thickBot="1" x14ac:dyDescent="0.3">
      <c r="A33" s="622"/>
      <c r="B33" s="15"/>
      <c r="C33" s="61"/>
      <c r="D33" s="17" t="s">
        <v>410</v>
      </c>
      <c r="E33" s="17" t="s">
        <v>411</v>
      </c>
      <c r="F33" s="17"/>
      <c r="G33" s="437"/>
      <c r="H33" s="23"/>
      <c r="I33" s="62"/>
      <c r="J33" s="20"/>
      <c r="K33" s="219"/>
      <c r="L33" s="78"/>
      <c r="P33" s="44"/>
      <c r="Q33" s="38"/>
      <c r="R33" s="38"/>
    </row>
    <row r="34" spans="1:18" ht="16.5" thickBot="1" x14ac:dyDescent="0.3">
      <c r="A34" s="622"/>
      <c r="B34" s="15"/>
      <c r="C34" s="61"/>
      <c r="D34" s="17"/>
      <c r="E34" s="17" t="s">
        <v>412</v>
      </c>
      <c r="F34" s="21"/>
      <c r="G34" s="18"/>
      <c r="H34" s="23"/>
      <c r="I34" s="62"/>
      <c r="J34" s="20"/>
      <c r="K34" s="219"/>
      <c r="L34" s="78"/>
      <c r="P34" s="44"/>
      <c r="Q34" s="38"/>
      <c r="R34" s="44"/>
    </row>
    <row r="35" spans="1:18" ht="16.5" thickBot="1" x14ac:dyDescent="0.3">
      <c r="A35" s="622"/>
      <c r="B35" s="15"/>
      <c r="C35" s="61"/>
      <c r="D35" s="17"/>
      <c r="E35" s="17" t="s">
        <v>414</v>
      </c>
      <c r="F35" s="21"/>
      <c r="G35" s="18"/>
      <c r="H35" s="23"/>
      <c r="I35" s="62"/>
      <c r="J35" s="20"/>
      <c r="K35" s="219"/>
      <c r="L35" s="78"/>
      <c r="P35" s="38"/>
      <c r="Q35" s="38"/>
      <c r="R35" s="38"/>
    </row>
    <row r="36" spans="1:18" ht="16.5" thickBot="1" x14ac:dyDescent="0.3">
      <c r="A36" s="622"/>
      <c r="B36" s="15"/>
      <c r="C36" s="61"/>
      <c r="D36" s="17"/>
      <c r="E36" s="17" t="s">
        <v>413</v>
      </c>
      <c r="F36" s="21"/>
      <c r="G36" s="18"/>
      <c r="H36" s="215"/>
      <c r="I36" s="62"/>
      <c r="J36" s="20"/>
      <c r="K36" s="219"/>
      <c r="L36" s="78"/>
      <c r="P36" s="38"/>
      <c r="Q36" s="38"/>
      <c r="R36" s="38"/>
    </row>
    <row r="37" spans="1:18" ht="6.75" customHeight="1" thickBot="1" x14ac:dyDescent="0.3">
      <c r="A37" s="622"/>
      <c r="B37" s="15"/>
      <c r="C37" s="63"/>
      <c r="D37" s="64"/>
      <c r="E37" s="64"/>
      <c r="F37" s="68"/>
      <c r="G37" s="65"/>
      <c r="H37" s="64"/>
      <c r="I37" s="66"/>
      <c r="J37" s="20"/>
      <c r="K37" s="219"/>
      <c r="L37" s="78"/>
      <c r="P37" s="38"/>
      <c r="Q37" s="38"/>
      <c r="R37" s="38"/>
    </row>
    <row r="38" spans="1:18" ht="6" customHeight="1" thickBot="1" x14ac:dyDescent="0.3">
      <c r="A38" s="622"/>
      <c r="B38" s="15"/>
      <c r="C38" s="16"/>
      <c r="D38" s="17"/>
      <c r="E38" s="17"/>
      <c r="F38" s="21"/>
      <c r="G38" s="18"/>
      <c r="H38" s="17"/>
      <c r="I38" s="20"/>
      <c r="J38" s="20"/>
      <c r="K38" s="219"/>
      <c r="L38" s="78"/>
      <c r="P38" s="446"/>
      <c r="Q38" s="38"/>
      <c r="R38" s="38"/>
    </row>
    <row r="39" spans="1:18" ht="16.5" customHeight="1" thickBot="1" x14ac:dyDescent="0.3">
      <c r="A39" s="622"/>
      <c r="B39" s="15"/>
      <c r="C39" s="57"/>
      <c r="D39" s="58"/>
      <c r="E39" s="58"/>
      <c r="F39" s="67"/>
      <c r="G39" s="59"/>
      <c r="H39" s="58"/>
      <c r="I39" s="60"/>
      <c r="J39" s="20"/>
      <c r="K39" s="219"/>
      <c r="L39" s="78"/>
      <c r="P39" s="38" t="s">
        <v>562</v>
      </c>
      <c r="Q39" s="38"/>
      <c r="R39" s="38"/>
    </row>
    <row r="40" spans="1:18" ht="16.5" customHeight="1" thickBot="1" x14ac:dyDescent="0.3">
      <c r="A40" s="622"/>
      <c r="B40" s="15"/>
      <c r="C40" s="61"/>
      <c r="D40" s="48" t="s">
        <v>388</v>
      </c>
      <c r="E40" s="17"/>
      <c r="F40" s="21" t="s">
        <v>113</v>
      </c>
      <c r="G40" s="18"/>
      <c r="H40" s="23"/>
      <c r="I40" s="62"/>
      <c r="J40" s="20"/>
      <c r="K40" s="219"/>
      <c r="L40" s="78"/>
    </row>
    <row r="41" spans="1:18" ht="15.75" customHeight="1" thickBot="1" x14ac:dyDescent="0.3">
      <c r="A41" s="622"/>
      <c r="B41" s="15"/>
      <c r="C41" s="61"/>
      <c r="D41" s="71" t="s">
        <v>389</v>
      </c>
      <c r="E41" s="17"/>
      <c r="F41" s="21" t="s">
        <v>228</v>
      </c>
      <c r="G41" s="18"/>
      <c r="H41" s="23"/>
      <c r="I41" s="62"/>
      <c r="J41" s="20"/>
      <c r="K41" s="219"/>
      <c r="L41" s="78"/>
    </row>
    <row r="42" spans="1:18" ht="16.5" thickBot="1" x14ac:dyDescent="0.3">
      <c r="A42" s="622"/>
      <c r="B42" s="15"/>
      <c r="C42" s="61"/>
      <c r="D42" s="17"/>
      <c r="E42" s="17"/>
      <c r="F42" s="21" t="s">
        <v>100</v>
      </c>
      <c r="G42" s="18"/>
      <c r="H42" s="46"/>
      <c r="I42" s="62"/>
      <c r="J42" s="20"/>
      <c r="K42" s="219"/>
      <c r="L42" s="78"/>
    </row>
    <row r="43" spans="1:18" ht="17.25" customHeight="1" x14ac:dyDescent="0.25">
      <c r="A43" s="622"/>
      <c r="B43" s="15"/>
      <c r="C43" s="61"/>
      <c r="D43" s="17"/>
      <c r="E43" s="17"/>
      <c r="F43" s="454" t="s">
        <v>626</v>
      </c>
      <c r="G43" s="454"/>
      <c r="H43" s="463"/>
      <c r="I43" s="62"/>
      <c r="J43" s="20"/>
      <c r="K43" s="219"/>
      <c r="L43" s="78"/>
    </row>
    <row r="44" spans="1:18" ht="12" customHeight="1" thickBot="1" x14ac:dyDescent="0.3">
      <c r="A44" s="622"/>
      <c r="B44" s="15"/>
      <c r="C44" s="63"/>
      <c r="D44" s="64"/>
      <c r="E44" s="65"/>
      <c r="F44" s="65"/>
      <c r="G44" s="65"/>
      <c r="H44" s="65"/>
      <c r="I44" s="66"/>
      <c r="J44" s="20"/>
      <c r="K44" s="219"/>
      <c r="L44" s="78"/>
    </row>
    <row r="45" spans="1:18" x14ac:dyDescent="0.25">
      <c r="A45" s="622"/>
      <c r="B45" s="15"/>
      <c r="C45" s="71"/>
      <c r="D45" s="71"/>
      <c r="E45" s="17"/>
      <c r="F45" s="231"/>
      <c r="G45" s="18"/>
      <c r="H45" s="18"/>
      <c r="I45" s="71"/>
      <c r="J45" s="71"/>
      <c r="K45" s="219"/>
      <c r="L45" s="78"/>
    </row>
    <row r="46" spans="1:18" x14ac:dyDescent="0.25">
      <c r="A46" s="622"/>
      <c r="B46" s="15"/>
      <c r="C46" s="71"/>
      <c r="D46" s="71"/>
      <c r="E46" s="71"/>
      <c r="F46" s="71"/>
      <c r="G46" s="71"/>
      <c r="H46" s="71"/>
      <c r="I46" s="71"/>
      <c r="J46" s="71"/>
      <c r="K46" s="219"/>
      <c r="L46" s="78"/>
    </row>
    <row r="47" spans="1:18" x14ac:dyDescent="0.25">
      <c r="A47" s="622"/>
      <c r="B47" s="15"/>
      <c r="C47" s="71"/>
      <c r="D47" s="71"/>
      <c r="E47" s="71"/>
      <c r="F47" s="71"/>
      <c r="G47" s="71"/>
      <c r="H47" s="71"/>
      <c r="I47" s="71"/>
      <c r="J47" s="71"/>
      <c r="K47" s="219"/>
      <c r="L47" s="78"/>
    </row>
    <row r="48" spans="1:18" ht="6.75" customHeight="1" x14ac:dyDescent="0.25">
      <c r="A48" s="622"/>
      <c r="B48" s="15"/>
      <c r="C48" s="71"/>
      <c r="D48" s="71"/>
      <c r="E48" s="71"/>
      <c r="F48" s="71"/>
      <c r="G48" s="71"/>
      <c r="H48" s="71"/>
      <c r="I48" s="71"/>
      <c r="J48" s="71"/>
      <c r="K48" s="219"/>
      <c r="L48" s="78"/>
    </row>
    <row r="49" spans="1:49" ht="8.25" customHeight="1" thickBot="1" x14ac:dyDescent="0.3">
      <c r="A49" s="622"/>
      <c r="B49" s="15"/>
      <c r="C49" s="71"/>
      <c r="D49" s="71"/>
      <c r="E49" s="17"/>
      <c r="F49" s="71"/>
      <c r="G49" s="18"/>
      <c r="H49" s="18"/>
      <c r="I49" s="71"/>
      <c r="J49" s="71"/>
      <c r="K49" s="219"/>
      <c r="L49" s="78"/>
    </row>
    <row r="50" spans="1:49" ht="6" customHeight="1" x14ac:dyDescent="0.25">
      <c r="A50" s="622"/>
      <c r="B50" s="15"/>
      <c r="C50" s="57"/>
      <c r="D50" s="58"/>
      <c r="E50" s="58"/>
      <c r="F50" s="67"/>
      <c r="G50" s="59"/>
      <c r="H50" s="59"/>
      <c r="I50" s="60"/>
      <c r="J50" s="20"/>
      <c r="K50" s="219"/>
      <c r="L50" s="78"/>
    </row>
    <row r="51" spans="1:49" ht="16.5" customHeight="1" x14ac:dyDescent="0.25">
      <c r="A51" s="622"/>
      <c r="B51" s="15"/>
      <c r="C51" s="61"/>
      <c r="D51" s="45" t="s">
        <v>128</v>
      </c>
      <c r="E51" s="17"/>
      <c r="F51" s="626" t="s">
        <v>499</v>
      </c>
      <c r="G51" s="626"/>
      <c r="H51" s="626"/>
      <c r="I51" s="62"/>
      <c r="J51" s="20"/>
      <c r="K51" s="219"/>
      <c r="L51" s="78"/>
    </row>
    <row r="52" spans="1:49" ht="16.5" customHeight="1" x14ac:dyDescent="0.25">
      <c r="A52" s="622"/>
      <c r="B52" s="15"/>
      <c r="C52" s="74"/>
      <c r="D52" s="26"/>
      <c r="E52" s="26"/>
      <c r="F52" s="618" t="s">
        <v>395</v>
      </c>
      <c r="G52" s="619"/>
      <c r="H52" s="620"/>
      <c r="I52" s="62"/>
      <c r="J52" s="20"/>
      <c r="K52" s="217"/>
      <c r="L52" s="36"/>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5" customHeight="1" x14ac:dyDescent="0.25">
      <c r="A53" s="622"/>
      <c r="B53" s="15"/>
      <c r="C53" s="74"/>
      <c r="D53" s="26"/>
      <c r="E53" s="26"/>
      <c r="F53" s="216"/>
      <c r="G53" s="216"/>
      <c r="H53" s="216"/>
      <c r="I53" s="62"/>
      <c r="J53" s="20"/>
      <c r="K53" s="217"/>
      <c r="L53" s="36"/>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6.5" customHeight="1" thickBot="1" x14ac:dyDescent="0.3">
      <c r="A54" s="622"/>
      <c r="B54" s="15"/>
      <c r="C54" s="74"/>
      <c r="D54" s="216"/>
      <c r="E54" s="26"/>
      <c r="F54" s="27" t="s">
        <v>129</v>
      </c>
      <c r="G54" s="28"/>
      <c r="H54" s="72">
        <v>1</v>
      </c>
      <c r="I54" s="62"/>
      <c r="J54" s="20"/>
      <c r="K54" s="217"/>
      <c r="L54" s="36"/>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8.75" customHeight="1" thickBot="1" x14ac:dyDescent="0.3">
      <c r="A55" s="622"/>
      <c r="B55" s="15"/>
      <c r="C55" s="74"/>
      <c r="D55" s="26"/>
      <c r="E55" s="26"/>
      <c r="F55" s="27" t="s">
        <v>399</v>
      </c>
      <c r="G55" s="28"/>
      <c r="H55" s="22"/>
      <c r="I55" s="62"/>
      <c r="J55" s="20"/>
      <c r="K55" s="217"/>
      <c r="L55" s="36"/>
      <c r="N55" s="3"/>
      <c r="O55" s="3"/>
      <c r="P55" s="212"/>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7.25" customHeight="1" thickBot="1" x14ac:dyDescent="0.3">
      <c r="A56" s="622"/>
      <c r="B56" s="15"/>
      <c r="C56" s="74"/>
      <c r="D56" s="26"/>
      <c r="E56" s="26"/>
      <c r="F56" s="27" t="s">
        <v>228</v>
      </c>
      <c r="G56" s="28"/>
      <c r="H56" s="22"/>
      <c r="I56" s="62"/>
      <c r="J56" s="20"/>
      <c r="K56" s="217"/>
      <c r="L56" s="36"/>
      <c r="N56" s="3"/>
      <c r="O56" s="3"/>
      <c r="P56" s="212"/>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6.5" thickBot="1" x14ac:dyDescent="0.3">
      <c r="A57" s="622"/>
      <c r="B57" s="15"/>
      <c r="C57" s="74"/>
      <c r="D57" s="26"/>
      <c r="E57" s="26"/>
      <c r="F57" s="27" t="s">
        <v>114</v>
      </c>
      <c r="G57" s="28"/>
      <c r="H57" s="578"/>
      <c r="I57" s="62"/>
      <c r="J57" s="20"/>
      <c r="K57" s="217"/>
      <c r="L57" s="36"/>
      <c r="N57" s="3"/>
      <c r="O57" s="3"/>
      <c r="P57" s="212"/>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6.5" thickBot="1" x14ac:dyDescent="0.3">
      <c r="A58" s="622"/>
      <c r="B58" s="15"/>
      <c r="C58" s="74"/>
      <c r="D58" s="26"/>
      <c r="E58" s="26"/>
      <c r="F58" s="27" t="s">
        <v>245</v>
      </c>
      <c r="G58" s="28"/>
      <c r="H58" s="154"/>
      <c r="I58" s="62"/>
      <c r="J58" s="20"/>
      <c r="K58" s="217"/>
      <c r="L58" s="36"/>
      <c r="N58" s="3"/>
      <c r="O58" s="3"/>
      <c r="P58" s="21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6.5" thickBot="1" x14ac:dyDescent="0.3">
      <c r="A59" s="622"/>
      <c r="B59" s="15"/>
      <c r="C59" s="74"/>
      <c r="D59" s="26"/>
      <c r="E59" s="26"/>
      <c r="F59" s="27" t="s">
        <v>486</v>
      </c>
      <c r="G59" s="28"/>
      <c r="H59" s="585"/>
      <c r="I59" s="62"/>
      <c r="J59" s="20"/>
      <c r="K59" s="217"/>
      <c r="L59" s="36"/>
      <c r="N59" s="3"/>
      <c r="O59" s="3"/>
      <c r="P59" s="212"/>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6.5" thickBot="1" x14ac:dyDescent="0.3">
      <c r="A60" s="622"/>
      <c r="B60" s="15"/>
      <c r="C60" s="74"/>
      <c r="D60" s="26"/>
      <c r="E60" s="26"/>
      <c r="F60" s="27" t="s">
        <v>493</v>
      </c>
      <c r="G60" s="39"/>
      <c r="H60" s="22">
        <v>2</v>
      </c>
      <c r="I60" s="62"/>
      <c r="J60" s="20"/>
      <c r="K60" s="217"/>
      <c r="L60" s="36"/>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6.5" thickBot="1" x14ac:dyDescent="0.3">
      <c r="A61" s="622"/>
      <c r="B61" s="15"/>
      <c r="C61" s="74"/>
      <c r="D61" s="26"/>
      <c r="E61" s="26"/>
      <c r="F61" s="27" t="s">
        <v>621</v>
      </c>
      <c r="G61" s="39"/>
      <c r="H61" s="22" t="s">
        <v>132</v>
      </c>
      <c r="I61" s="62"/>
      <c r="J61" s="20"/>
      <c r="K61" s="217"/>
      <c r="L61" s="36"/>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6.5" thickBot="1" x14ac:dyDescent="0.3">
      <c r="A62" s="622"/>
      <c r="B62" s="15"/>
      <c r="C62" s="74"/>
      <c r="D62" s="26"/>
      <c r="E62" s="26"/>
      <c r="F62" s="27" t="s">
        <v>131</v>
      </c>
      <c r="G62" s="28"/>
      <c r="H62" s="22">
        <v>1</v>
      </c>
      <c r="I62" s="62"/>
      <c r="J62" s="20"/>
      <c r="K62" s="217"/>
      <c r="L62" s="36"/>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8.25" customHeight="1" x14ac:dyDescent="0.25">
      <c r="A63" s="622"/>
      <c r="B63" s="15"/>
      <c r="C63" s="74"/>
      <c r="D63" s="26"/>
      <c r="E63" s="26"/>
      <c r="F63" s="27"/>
      <c r="G63" s="28"/>
      <c r="H63" s="24"/>
      <c r="I63" s="62"/>
      <c r="J63" s="20"/>
      <c r="K63" s="217"/>
      <c r="L63" s="36"/>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x14ac:dyDescent="0.25">
      <c r="A64" s="622"/>
      <c r="B64" s="15"/>
      <c r="C64" s="74"/>
      <c r="D64" s="26"/>
      <c r="E64" s="26"/>
      <c r="F64" s="618" t="s">
        <v>396</v>
      </c>
      <c r="G64" s="619"/>
      <c r="H64" s="620"/>
      <c r="I64" s="62"/>
      <c r="J64" s="20"/>
      <c r="K64" s="217"/>
      <c r="L64" s="36"/>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2.25" customHeight="1" thickBot="1" x14ac:dyDescent="0.3">
      <c r="A65" s="622"/>
      <c r="B65" s="15"/>
      <c r="C65" s="74"/>
      <c r="D65" s="26"/>
      <c r="E65" s="26"/>
      <c r="F65" s="26"/>
      <c r="G65" s="26"/>
      <c r="H65" s="26">
        <v>2</v>
      </c>
      <c r="I65" s="62"/>
      <c r="J65" s="20"/>
      <c r="K65" s="217"/>
      <c r="L65" s="36"/>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6.5" customHeight="1" thickBot="1" x14ac:dyDescent="0.3">
      <c r="A66" s="622"/>
      <c r="B66" s="15"/>
      <c r="C66" s="74"/>
      <c r="D66" s="26"/>
      <c r="E66" s="26"/>
      <c r="F66" s="27" t="s">
        <v>129</v>
      </c>
      <c r="G66" s="28"/>
      <c r="H66" s="22">
        <v>2</v>
      </c>
      <c r="I66" s="62"/>
      <c r="J66" s="20"/>
      <c r="K66" s="217"/>
      <c r="L66" s="36"/>
      <c r="N66" s="3"/>
      <c r="O66" s="3"/>
      <c r="P66"/>
      <c r="Q66"/>
      <c r="R66"/>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6.5" thickBot="1" x14ac:dyDescent="0.3">
      <c r="A67" s="622"/>
      <c r="B67" s="15"/>
      <c r="C67" s="74"/>
      <c r="D67" s="26"/>
      <c r="E67" s="26"/>
      <c r="F67" s="27" t="s">
        <v>399</v>
      </c>
      <c r="G67" s="28"/>
      <c r="H67" s="22"/>
      <c r="I67" s="62"/>
      <c r="J67" s="20"/>
      <c r="K67" s="217"/>
      <c r="L67" s="36"/>
      <c r="N67" s="3"/>
      <c r="O67" s="3"/>
      <c r="P67"/>
      <c r="Q67"/>
      <c r="R67"/>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6.5" thickBot="1" x14ac:dyDescent="0.3">
      <c r="A68" s="622"/>
      <c r="B68" s="15"/>
      <c r="C68" s="74"/>
      <c r="D68" s="26"/>
      <c r="E68" s="26"/>
      <c r="F68" s="27" t="s">
        <v>228</v>
      </c>
      <c r="G68" s="28"/>
      <c r="H68" s="22"/>
      <c r="I68" s="62"/>
      <c r="J68" s="20"/>
      <c r="K68" s="217"/>
      <c r="L68" s="36"/>
      <c r="N68" s="3"/>
      <c r="O68" s="3"/>
      <c r="P68"/>
      <c r="Q68"/>
      <c r="R68"/>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6.5" thickBot="1" x14ac:dyDescent="0.3">
      <c r="A69" s="622"/>
      <c r="B69" s="15"/>
      <c r="C69" s="74"/>
      <c r="D69" s="26"/>
      <c r="E69" s="26"/>
      <c r="F69" s="27" t="s">
        <v>114</v>
      </c>
      <c r="G69" s="28"/>
      <c r="H69" s="579"/>
      <c r="I69" s="62"/>
      <c r="J69" s="20"/>
      <c r="K69" s="217"/>
      <c r="L69" s="36"/>
      <c r="N69" s="3"/>
      <c r="O69" s="3"/>
      <c r="P69"/>
      <c r="Q69"/>
      <c r="R69"/>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6.5" thickBot="1" x14ac:dyDescent="0.3">
      <c r="A70" s="622"/>
      <c r="B70" s="15"/>
      <c r="C70" s="74"/>
      <c r="D70" s="26"/>
      <c r="E70" s="26"/>
      <c r="F70" s="27" t="s">
        <v>245</v>
      </c>
      <c r="G70" s="28"/>
      <c r="H70" s="154"/>
      <c r="I70" s="62"/>
      <c r="J70" s="20"/>
      <c r="K70" s="217"/>
      <c r="L70" s="36"/>
      <c r="N70" s="3"/>
      <c r="O70" s="3"/>
      <c r="P70"/>
      <c r="Q70"/>
      <c r="R70"/>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6.5" thickBot="1" x14ac:dyDescent="0.3">
      <c r="A71" s="622"/>
      <c r="B71" s="15"/>
      <c r="C71" s="74"/>
      <c r="D71" s="26"/>
      <c r="E71" s="26"/>
      <c r="F71" s="27" t="s">
        <v>486</v>
      </c>
      <c r="G71" s="28"/>
      <c r="H71" s="214"/>
      <c r="I71" s="62"/>
      <c r="J71" s="20"/>
      <c r="K71" s="217"/>
      <c r="L71" s="36"/>
      <c r="N71" s="3"/>
      <c r="O71" s="3"/>
      <c r="P71"/>
      <c r="Q71"/>
      <c r="R71"/>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9.5" customHeight="1" thickBot="1" x14ac:dyDescent="0.3">
      <c r="A72" s="622"/>
      <c r="B72" s="15"/>
      <c r="C72" s="74"/>
      <c r="D72" s="26"/>
      <c r="E72" s="26"/>
      <c r="F72" s="27" t="s">
        <v>493</v>
      </c>
      <c r="G72" s="28"/>
      <c r="H72" s="22">
        <v>2</v>
      </c>
      <c r="I72" s="62"/>
      <c r="J72" s="20"/>
      <c r="K72" s="217"/>
      <c r="L72" s="36"/>
      <c r="N72" s="3"/>
      <c r="O72" s="3"/>
      <c r="P72"/>
      <c r="Q72"/>
      <c r="R72"/>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8" customHeight="1" thickBot="1" x14ac:dyDescent="0.3">
      <c r="A73" s="622"/>
      <c r="B73" s="15"/>
      <c r="C73" s="74"/>
      <c r="D73" s="26"/>
      <c r="E73" s="26"/>
      <c r="F73" s="27" t="s">
        <v>613</v>
      </c>
      <c r="G73" s="39"/>
      <c r="H73" s="22" t="s">
        <v>132</v>
      </c>
      <c r="I73" s="62"/>
      <c r="J73" s="20"/>
      <c r="K73" s="217"/>
      <c r="L73" s="36"/>
      <c r="N73" s="3"/>
      <c r="O73" s="3"/>
      <c r="P73"/>
      <c r="Q73"/>
      <c r="R7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6.5" thickBot="1" x14ac:dyDescent="0.3">
      <c r="A74" s="622"/>
      <c r="B74" s="15"/>
      <c r="C74" s="74"/>
      <c r="D74" s="26"/>
      <c r="E74" s="26"/>
      <c r="F74" s="27" t="s">
        <v>131</v>
      </c>
      <c r="G74" s="28"/>
      <c r="H74" s="22">
        <v>1</v>
      </c>
      <c r="I74" s="62"/>
      <c r="J74" s="20"/>
      <c r="K74" s="217"/>
      <c r="L74" s="36"/>
      <c r="N74" s="3"/>
      <c r="O74" s="3"/>
      <c r="P74"/>
      <c r="Q74"/>
      <c r="R74"/>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8.25" customHeight="1" x14ac:dyDescent="0.25">
      <c r="A75" s="622"/>
      <c r="B75" s="15"/>
      <c r="C75" s="74"/>
      <c r="D75" s="26"/>
      <c r="E75" s="26"/>
      <c r="F75" s="27"/>
      <c r="G75" s="28"/>
      <c r="H75" s="24"/>
      <c r="I75" s="62"/>
      <c r="J75" s="20"/>
      <c r="K75" s="217"/>
      <c r="L75" s="36"/>
      <c r="P75"/>
      <c r="Q75"/>
      <c r="R75"/>
      <c r="AC75" s="3"/>
      <c r="AD75" s="3"/>
      <c r="AE75" s="3"/>
      <c r="AF75" s="3"/>
      <c r="AG75" s="3"/>
      <c r="AH75" s="3"/>
      <c r="AI75" s="3"/>
      <c r="AJ75" s="3"/>
      <c r="AK75" s="3"/>
      <c r="AL75" s="3"/>
      <c r="AM75" s="3"/>
      <c r="AN75" s="3"/>
      <c r="AO75" s="3"/>
      <c r="AP75" s="3"/>
      <c r="AQ75" s="3"/>
      <c r="AR75" s="3"/>
      <c r="AS75" s="3"/>
      <c r="AT75" s="3"/>
      <c r="AU75" s="3"/>
      <c r="AV75" s="3"/>
      <c r="AW75" s="3"/>
    </row>
    <row r="76" spans="1:49" x14ac:dyDescent="0.25">
      <c r="A76" s="622"/>
      <c r="B76" s="15"/>
      <c r="C76" s="74"/>
      <c r="D76" s="26"/>
      <c r="E76" s="26"/>
      <c r="F76" s="618" t="s">
        <v>397</v>
      </c>
      <c r="G76" s="619"/>
      <c r="H76" s="620">
        <v>2</v>
      </c>
      <c r="I76" s="62"/>
      <c r="J76" s="20"/>
      <c r="K76" s="217"/>
      <c r="L76" s="36"/>
      <c r="P76"/>
      <c r="Q76"/>
      <c r="R76"/>
      <c r="AC76" s="3"/>
      <c r="AD76" s="3"/>
      <c r="AE76" s="3"/>
      <c r="AF76" s="3"/>
      <c r="AG76" s="3"/>
      <c r="AH76" s="3"/>
      <c r="AI76" s="3"/>
      <c r="AJ76" s="3"/>
      <c r="AK76" s="3"/>
      <c r="AL76" s="3"/>
      <c r="AM76" s="3"/>
      <c r="AN76" s="3"/>
      <c r="AO76" s="3"/>
      <c r="AP76" s="3"/>
      <c r="AQ76" s="3"/>
      <c r="AR76" s="3"/>
      <c r="AS76" s="3"/>
      <c r="AT76" s="3"/>
      <c r="AU76" s="3"/>
      <c r="AV76" s="3"/>
      <c r="AW76" s="3"/>
    </row>
    <row r="77" spans="1:49" ht="6" customHeight="1" thickBot="1" x14ac:dyDescent="0.3">
      <c r="A77" s="622"/>
      <c r="B77" s="15"/>
      <c r="C77" s="74"/>
      <c r="D77" s="26"/>
      <c r="E77" s="26"/>
      <c r="F77" s="26"/>
      <c r="G77" s="26"/>
      <c r="H77" s="26"/>
      <c r="I77" s="62"/>
      <c r="J77" s="20"/>
      <c r="K77" s="217"/>
      <c r="L77" s="36"/>
      <c r="P77"/>
      <c r="Q77"/>
      <c r="R77"/>
      <c r="AC77" s="3"/>
      <c r="AD77" s="3"/>
      <c r="AE77" s="3"/>
      <c r="AF77" s="3"/>
      <c r="AG77" s="3"/>
      <c r="AH77" s="3"/>
      <c r="AI77" s="3"/>
      <c r="AJ77" s="3"/>
      <c r="AK77" s="3"/>
      <c r="AL77" s="3"/>
      <c r="AM77" s="3"/>
      <c r="AN77" s="3"/>
      <c r="AO77" s="3"/>
      <c r="AP77" s="3"/>
      <c r="AQ77" s="3"/>
      <c r="AR77" s="3"/>
      <c r="AS77" s="3"/>
      <c r="AT77" s="3"/>
      <c r="AU77" s="3"/>
      <c r="AV77" s="3"/>
      <c r="AW77" s="3"/>
    </row>
    <row r="78" spans="1:49" ht="16.5" customHeight="1" thickBot="1" x14ac:dyDescent="0.3">
      <c r="A78" s="622"/>
      <c r="B78" s="15"/>
      <c r="C78" s="74"/>
      <c r="D78" s="26"/>
      <c r="E78" s="26"/>
      <c r="F78" s="27" t="s">
        <v>129</v>
      </c>
      <c r="G78" s="28"/>
      <c r="H78" s="22">
        <v>1</v>
      </c>
      <c r="I78" s="62"/>
      <c r="J78" s="20"/>
      <c r="K78" s="217"/>
      <c r="L78" s="36"/>
      <c r="P78"/>
      <c r="Q78"/>
      <c r="R78"/>
      <c r="AC78" s="3"/>
      <c r="AD78" s="3"/>
      <c r="AE78" s="3"/>
      <c r="AF78" s="3"/>
      <c r="AG78" s="3"/>
      <c r="AH78" s="3"/>
      <c r="AI78" s="3"/>
      <c r="AJ78" s="3"/>
      <c r="AK78" s="3"/>
      <c r="AL78" s="3"/>
      <c r="AM78" s="3"/>
      <c r="AN78" s="3"/>
      <c r="AO78" s="3"/>
      <c r="AP78" s="3"/>
      <c r="AQ78" s="3"/>
      <c r="AR78" s="3"/>
      <c r="AS78" s="3"/>
      <c r="AT78" s="3"/>
      <c r="AU78" s="3"/>
      <c r="AV78" s="3"/>
      <c r="AW78" s="3"/>
    </row>
    <row r="79" spans="1:49" ht="16.5" customHeight="1" thickBot="1" x14ac:dyDescent="0.3">
      <c r="A79" s="622"/>
      <c r="B79" s="15"/>
      <c r="C79" s="74"/>
      <c r="D79" s="26"/>
      <c r="E79" s="26"/>
      <c r="F79" s="27" t="s">
        <v>399</v>
      </c>
      <c r="G79" s="28"/>
      <c r="H79" s="22"/>
      <c r="I79" s="62"/>
      <c r="J79" s="20"/>
      <c r="K79" s="217"/>
      <c r="L79" s="36"/>
      <c r="P79"/>
      <c r="Q79"/>
      <c r="R79"/>
      <c r="AC79" s="3"/>
      <c r="AD79" s="3"/>
      <c r="AE79" s="3"/>
      <c r="AF79" s="3"/>
      <c r="AG79" s="3"/>
      <c r="AH79" s="3"/>
      <c r="AI79" s="3"/>
      <c r="AJ79" s="3"/>
      <c r="AK79" s="3"/>
      <c r="AL79" s="3"/>
      <c r="AM79" s="3"/>
      <c r="AN79" s="3"/>
      <c r="AO79" s="3"/>
      <c r="AP79" s="3"/>
      <c r="AQ79" s="3"/>
      <c r="AR79" s="3"/>
      <c r="AS79" s="3"/>
      <c r="AT79" s="3"/>
      <c r="AU79" s="3"/>
      <c r="AV79" s="3"/>
      <c r="AW79" s="3"/>
    </row>
    <row r="80" spans="1:49" ht="16.5" customHeight="1" thickBot="1" x14ac:dyDescent="0.3">
      <c r="A80" s="622"/>
      <c r="B80" s="15"/>
      <c r="C80" s="74"/>
      <c r="D80" s="26"/>
      <c r="E80" s="26"/>
      <c r="F80" s="27" t="s">
        <v>228</v>
      </c>
      <c r="G80" s="28"/>
      <c r="H80" s="22"/>
      <c r="I80" s="62"/>
      <c r="J80" s="20"/>
      <c r="K80" s="217"/>
      <c r="L80" s="36"/>
      <c r="P80"/>
      <c r="Q80"/>
      <c r="R80"/>
      <c r="AC80" s="3"/>
      <c r="AD80" s="3"/>
      <c r="AE80" s="3"/>
      <c r="AF80" s="3"/>
      <c r="AG80" s="3"/>
      <c r="AH80" s="3"/>
      <c r="AI80" s="3"/>
      <c r="AJ80" s="3"/>
      <c r="AK80" s="3"/>
      <c r="AL80" s="3"/>
      <c r="AM80" s="3"/>
      <c r="AN80" s="3"/>
      <c r="AO80" s="3"/>
      <c r="AP80" s="3"/>
      <c r="AQ80" s="3"/>
      <c r="AR80" s="3"/>
      <c r="AS80" s="3"/>
      <c r="AT80" s="3"/>
      <c r="AU80" s="3"/>
      <c r="AV80" s="3"/>
      <c r="AW80" s="3"/>
    </row>
    <row r="81" spans="1:49" ht="16.5" thickBot="1" x14ac:dyDescent="0.3">
      <c r="A81" s="622"/>
      <c r="B81" s="15"/>
      <c r="C81" s="74"/>
      <c r="D81" s="26"/>
      <c r="E81" s="26"/>
      <c r="F81" s="27" t="s">
        <v>114</v>
      </c>
      <c r="G81" s="28"/>
      <c r="H81" s="579"/>
      <c r="I81" s="62"/>
      <c r="J81" s="20"/>
      <c r="K81" s="217"/>
      <c r="L81" s="36"/>
      <c r="P81"/>
      <c r="Q81"/>
      <c r="R81"/>
      <c r="AC81" s="3"/>
      <c r="AD81" s="3"/>
      <c r="AE81" s="3"/>
      <c r="AF81" s="3"/>
      <c r="AG81" s="3"/>
      <c r="AH81" s="3"/>
      <c r="AI81" s="3"/>
      <c r="AJ81" s="3"/>
      <c r="AK81" s="3"/>
      <c r="AL81" s="3"/>
      <c r="AM81" s="3"/>
      <c r="AN81" s="3"/>
      <c r="AO81" s="3"/>
      <c r="AP81" s="3"/>
      <c r="AQ81" s="3"/>
      <c r="AR81" s="3"/>
      <c r="AS81" s="3"/>
      <c r="AT81" s="3"/>
      <c r="AU81" s="3"/>
      <c r="AV81" s="3"/>
      <c r="AW81" s="3"/>
    </row>
    <row r="82" spans="1:49" ht="16.5" thickBot="1" x14ac:dyDescent="0.3">
      <c r="A82" s="622"/>
      <c r="B82" s="15"/>
      <c r="C82" s="74"/>
      <c r="D82" s="26"/>
      <c r="E82" s="26"/>
      <c r="F82" s="27" t="s">
        <v>245</v>
      </c>
      <c r="G82" s="28"/>
      <c r="H82" s="153"/>
      <c r="I82" s="62"/>
      <c r="J82" s="20"/>
      <c r="K82" s="217"/>
      <c r="L82" s="36"/>
      <c r="P82"/>
      <c r="Q82"/>
      <c r="R82"/>
      <c r="AC82" s="3"/>
      <c r="AD82" s="3"/>
      <c r="AE82" s="3"/>
      <c r="AF82" s="3"/>
      <c r="AG82" s="3"/>
      <c r="AH82" s="3"/>
      <c r="AI82" s="3"/>
      <c r="AJ82" s="3"/>
      <c r="AK82" s="3"/>
      <c r="AL82" s="3"/>
      <c r="AM82" s="3"/>
      <c r="AN82" s="3"/>
      <c r="AO82" s="3"/>
      <c r="AP82" s="3"/>
      <c r="AQ82" s="3"/>
      <c r="AR82" s="3"/>
      <c r="AS82" s="3"/>
      <c r="AT82" s="3"/>
      <c r="AU82" s="3"/>
      <c r="AV82" s="3"/>
      <c r="AW82" s="3"/>
    </row>
    <row r="83" spans="1:49" ht="16.5" thickBot="1" x14ac:dyDescent="0.3">
      <c r="A83" s="622"/>
      <c r="B83" s="15"/>
      <c r="C83" s="74"/>
      <c r="D83" s="26"/>
      <c r="E83" s="26"/>
      <c r="F83" s="27" t="s">
        <v>486</v>
      </c>
      <c r="G83" s="28"/>
      <c r="H83" s="214"/>
      <c r="I83" s="62"/>
      <c r="J83" s="20"/>
      <c r="K83" s="217"/>
      <c r="L83" s="36"/>
      <c r="R83" s="29"/>
      <c r="AC83" s="3"/>
      <c r="AD83" s="3"/>
      <c r="AE83" s="3"/>
      <c r="AF83" s="3"/>
      <c r="AG83" s="3"/>
      <c r="AH83" s="3"/>
      <c r="AI83" s="3"/>
      <c r="AJ83" s="3"/>
      <c r="AK83" s="3"/>
      <c r="AL83" s="3"/>
      <c r="AM83" s="3"/>
      <c r="AN83" s="3"/>
      <c r="AO83" s="3"/>
      <c r="AP83" s="3"/>
      <c r="AQ83" s="3"/>
      <c r="AR83" s="3"/>
      <c r="AS83" s="3"/>
      <c r="AT83" s="3"/>
      <c r="AU83" s="3"/>
      <c r="AV83" s="3"/>
      <c r="AW83" s="3"/>
    </row>
    <row r="84" spans="1:49" ht="19.5" customHeight="1" thickBot="1" x14ac:dyDescent="0.3">
      <c r="A84" s="622"/>
      <c r="B84" s="15"/>
      <c r="C84" s="74"/>
      <c r="D84" s="26"/>
      <c r="E84" s="26"/>
      <c r="F84" s="27" t="s">
        <v>493</v>
      </c>
      <c r="G84" s="28"/>
      <c r="H84" s="22">
        <v>2</v>
      </c>
      <c r="I84" s="62"/>
      <c r="J84" s="20"/>
      <c r="K84" s="217"/>
      <c r="L84" s="3"/>
      <c r="R84" s="29"/>
      <c r="AC84" s="3"/>
      <c r="AD84" s="3"/>
      <c r="AE84" s="3"/>
      <c r="AF84" s="3"/>
      <c r="AG84" s="3"/>
      <c r="AH84" s="3"/>
      <c r="AI84" s="3"/>
      <c r="AJ84" s="3"/>
      <c r="AK84" s="3"/>
      <c r="AL84" s="3"/>
      <c r="AM84" s="3"/>
      <c r="AN84" s="3"/>
      <c r="AO84" s="3"/>
      <c r="AP84" s="3"/>
      <c r="AQ84" s="3"/>
      <c r="AR84" s="3"/>
      <c r="AS84" s="3"/>
      <c r="AT84" s="3"/>
      <c r="AU84" s="3"/>
      <c r="AV84" s="3"/>
      <c r="AW84" s="3"/>
    </row>
    <row r="85" spans="1:49" ht="17.25" customHeight="1" thickBot="1" x14ac:dyDescent="0.3">
      <c r="A85" s="622"/>
      <c r="B85" s="15"/>
      <c r="C85" s="74"/>
      <c r="D85" s="26"/>
      <c r="E85" s="26"/>
      <c r="F85" s="27" t="s">
        <v>613</v>
      </c>
      <c r="G85" s="39"/>
      <c r="H85" s="22" t="s">
        <v>132</v>
      </c>
      <c r="I85" s="62"/>
      <c r="J85" s="20"/>
      <c r="K85" s="217"/>
      <c r="L85" s="36"/>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6.5" thickBot="1" x14ac:dyDescent="0.3">
      <c r="A86" s="622"/>
      <c r="B86" s="15"/>
      <c r="C86" s="74"/>
      <c r="D86" s="26"/>
      <c r="E86" s="26"/>
      <c r="F86" s="27" t="s">
        <v>131</v>
      </c>
      <c r="G86" s="28"/>
      <c r="H86" s="22">
        <v>1</v>
      </c>
      <c r="I86" s="62"/>
      <c r="J86" s="20"/>
      <c r="K86" s="217"/>
      <c r="L86" s="36"/>
      <c r="R86" s="30"/>
      <c r="AC86" s="3"/>
      <c r="AD86" s="3"/>
      <c r="AE86" s="3"/>
      <c r="AF86" s="3"/>
      <c r="AG86" s="3"/>
      <c r="AH86" s="3"/>
      <c r="AI86" s="3"/>
      <c r="AJ86" s="3"/>
      <c r="AK86" s="3"/>
      <c r="AL86" s="3"/>
      <c r="AM86" s="3"/>
      <c r="AN86" s="3"/>
      <c r="AO86" s="3"/>
      <c r="AP86" s="3"/>
      <c r="AQ86" s="3"/>
      <c r="AR86" s="3"/>
      <c r="AS86" s="3"/>
      <c r="AT86" s="3"/>
      <c r="AU86" s="3"/>
      <c r="AV86" s="3"/>
      <c r="AW86" s="3"/>
    </row>
    <row r="87" spans="1:49" ht="3.75" customHeight="1" x14ac:dyDescent="0.25">
      <c r="A87" s="622"/>
      <c r="B87" s="15"/>
      <c r="C87" s="74"/>
      <c r="D87" s="26"/>
      <c r="E87" s="26"/>
      <c r="F87" s="27"/>
      <c r="G87" s="28"/>
      <c r="H87" s="24">
        <v>1</v>
      </c>
      <c r="I87" s="62"/>
      <c r="J87" s="20"/>
      <c r="K87" s="217"/>
      <c r="L87" s="36"/>
      <c r="AC87" s="3"/>
      <c r="AD87" s="3"/>
      <c r="AE87" s="3"/>
      <c r="AF87" s="3"/>
      <c r="AG87" s="3"/>
      <c r="AH87" s="3"/>
      <c r="AI87" s="3"/>
      <c r="AJ87" s="3"/>
      <c r="AK87" s="3"/>
      <c r="AL87" s="3"/>
      <c r="AM87" s="3"/>
      <c r="AN87" s="3"/>
      <c r="AO87" s="3"/>
      <c r="AP87" s="3"/>
      <c r="AQ87" s="3"/>
      <c r="AR87" s="3"/>
      <c r="AS87" s="3"/>
      <c r="AT87" s="3"/>
      <c r="AU87" s="3"/>
      <c r="AV87" s="3"/>
      <c r="AW87" s="3"/>
    </row>
    <row r="88" spans="1:49" x14ac:dyDescent="0.25">
      <c r="A88" s="622"/>
      <c r="B88" s="15"/>
      <c r="C88" s="74"/>
      <c r="D88" s="26"/>
      <c r="E88" s="26"/>
      <c r="F88" s="618" t="s">
        <v>398</v>
      </c>
      <c r="G88" s="619"/>
      <c r="H88" s="620"/>
      <c r="I88" s="62"/>
      <c r="J88" s="20"/>
      <c r="K88" s="217"/>
      <c r="L88" s="36"/>
      <c r="AC88" s="3"/>
      <c r="AD88" s="3"/>
      <c r="AE88" s="3"/>
      <c r="AF88" s="3"/>
      <c r="AG88" s="3"/>
      <c r="AH88" s="3"/>
      <c r="AI88" s="3"/>
      <c r="AJ88" s="3"/>
      <c r="AK88" s="3"/>
      <c r="AL88" s="3"/>
      <c r="AM88" s="3"/>
      <c r="AN88" s="3"/>
      <c r="AO88" s="3"/>
      <c r="AP88" s="3"/>
      <c r="AQ88" s="3"/>
      <c r="AR88" s="3"/>
      <c r="AS88" s="3"/>
      <c r="AT88" s="3"/>
      <c r="AU88" s="3"/>
      <c r="AV88" s="3"/>
      <c r="AW88" s="3"/>
    </row>
    <row r="89" spans="1:49" ht="5.25" customHeight="1" thickBot="1" x14ac:dyDescent="0.3">
      <c r="A89" s="622"/>
      <c r="B89" s="15"/>
      <c r="C89" s="74"/>
      <c r="D89" s="26"/>
      <c r="E89" s="26"/>
      <c r="F89" s="26"/>
      <c r="G89" s="26"/>
      <c r="H89" s="26"/>
      <c r="I89" s="62"/>
      <c r="J89" s="20"/>
      <c r="K89" s="217"/>
      <c r="L89" s="36"/>
      <c r="AC89" s="3"/>
      <c r="AD89" s="3"/>
      <c r="AE89" s="3"/>
      <c r="AF89" s="3"/>
      <c r="AG89" s="3"/>
      <c r="AH89" s="3"/>
      <c r="AI89" s="3"/>
      <c r="AJ89" s="3"/>
      <c r="AK89" s="3"/>
      <c r="AL89" s="3"/>
      <c r="AM89" s="3"/>
      <c r="AN89" s="3"/>
      <c r="AO89" s="3"/>
      <c r="AP89" s="3"/>
      <c r="AQ89" s="3"/>
      <c r="AR89" s="3"/>
      <c r="AS89" s="3"/>
      <c r="AT89" s="3"/>
      <c r="AU89" s="3"/>
      <c r="AV89" s="3"/>
      <c r="AW89" s="3"/>
    </row>
    <row r="90" spans="1:49" ht="16.5" customHeight="1" thickBot="1" x14ac:dyDescent="0.3">
      <c r="A90" s="622"/>
      <c r="B90" s="15"/>
      <c r="C90" s="74"/>
      <c r="D90" s="26"/>
      <c r="E90" s="26"/>
      <c r="F90" s="27" t="s">
        <v>129</v>
      </c>
      <c r="G90" s="28"/>
      <c r="H90" s="23">
        <v>1</v>
      </c>
      <c r="I90" s="62"/>
      <c r="J90" s="20"/>
      <c r="K90" s="217"/>
      <c r="L90" s="36"/>
      <c r="AC90" s="3"/>
      <c r="AD90" s="3"/>
      <c r="AE90" s="3"/>
      <c r="AF90" s="3"/>
      <c r="AG90" s="3"/>
      <c r="AH90" s="3"/>
      <c r="AI90" s="3"/>
      <c r="AJ90" s="3"/>
      <c r="AK90" s="3"/>
      <c r="AL90" s="3"/>
      <c r="AM90" s="3"/>
      <c r="AN90" s="3"/>
      <c r="AO90" s="3"/>
      <c r="AP90" s="3"/>
      <c r="AQ90" s="3"/>
      <c r="AR90" s="3"/>
      <c r="AS90" s="3"/>
      <c r="AT90" s="3"/>
      <c r="AU90" s="3"/>
      <c r="AV90" s="3"/>
      <c r="AW90" s="3"/>
    </row>
    <row r="91" spans="1:49" ht="16.5" thickBot="1" x14ac:dyDescent="0.3">
      <c r="A91" s="622"/>
      <c r="B91" s="15"/>
      <c r="C91" s="74"/>
      <c r="D91" s="26"/>
      <c r="E91" s="26"/>
      <c r="F91" s="27" t="s">
        <v>399</v>
      </c>
      <c r="G91" s="28"/>
      <c r="H91" s="155"/>
      <c r="I91" s="62"/>
      <c r="J91" s="20"/>
      <c r="K91" s="217"/>
      <c r="L91" s="36"/>
      <c r="AC91" s="3"/>
      <c r="AD91" s="3"/>
      <c r="AE91" s="3"/>
      <c r="AF91" s="3"/>
      <c r="AG91" s="3"/>
      <c r="AH91" s="3"/>
      <c r="AI91" s="3"/>
      <c r="AJ91" s="3"/>
      <c r="AK91" s="3"/>
      <c r="AL91" s="3"/>
      <c r="AM91" s="3"/>
      <c r="AN91" s="3"/>
      <c r="AO91" s="3"/>
      <c r="AP91" s="3"/>
      <c r="AQ91" s="3"/>
      <c r="AR91" s="3"/>
      <c r="AS91" s="3"/>
      <c r="AT91" s="3"/>
      <c r="AU91" s="3"/>
      <c r="AV91" s="3"/>
      <c r="AW91" s="3"/>
    </row>
    <row r="92" spans="1:49" ht="16.5" thickBot="1" x14ac:dyDescent="0.3">
      <c r="A92" s="622"/>
      <c r="B92" s="15"/>
      <c r="C92" s="74"/>
      <c r="D92" s="26"/>
      <c r="E92" s="26"/>
      <c r="F92" s="27" t="s">
        <v>228</v>
      </c>
      <c r="G92" s="28"/>
      <c r="H92" s="22"/>
      <c r="I92" s="62"/>
      <c r="J92" s="20"/>
      <c r="K92" s="217"/>
      <c r="L92" s="36"/>
      <c r="AC92" s="3"/>
      <c r="AD92" s="3"/>
      <c r="AE92" s="3"/>
      <c r="AF92" s="3"/>
      <c r="AG92" s="3"/>
      <c r="AH92" s="3"/>
      <c r="AI92" s="3"/>
      <c r="AJ92" s="3"/>
      <c r="AK92" s="3"/>
      <c r="AL92" s="3"/>
      <c r="AM92" s="3"/>
      <c r="AN92" s="3"/>
      <c r="AO92" s="3"/>
      <c r="AP92" s="3"/>
      <c r="AQ92" s="3"/>
      <c r="AR92" s="3"/>
      <c r="AS92" s="3"/>
      <c r="AT92" s="3"/>
      <c r="AU92" s="3"/>
      <c r="AV92" s="3"/>
      <c r="AW92" s="3"/>
    </row>
    <row r="93" spans="1:49" ht="16.5" thickBot="1" x14ac:dyDescent="0.3">
      <c r="A93" s="622"/>
      <c r="B93" s="15"/>
      <c r="C93" s="74"/>
      <c r="D93" s="26"/>
      <c r="E93" s="26"/>
      <c r="F93" s="27" t="s">
        <v>114</v>
      </c>
      <c r="G93" s="28"/>
      <c r="H93" s="579"/>
      <c r="I93" s="62"/>
      <c r="J93" s="20"/>
      <c r="K93" s="217"/>
      <c r="L93" s="36"/>
      <c r="R93" s="29"/>
      <c r="AC93" s="3"/>
      <c r="AD93" s="3"/>
      <c r="AE93" s="3"/>
      <c r="AF93" s="3"/>
      <c r="AG93" s="3"/>
      <c r="AH93" s="3"/>
      <c r="AI93" s="3"/>
      <c r="AJ93" s="3"/>
      <c r="AK93" s="3"/>
      <c r="AL93" s="3"/>
      <c r="AM93" s="3"/>
      <c r="AN93" s="3"/>
      <c r="AO93" s="3"/>
      <c r="AP93" s="3"/>
      <c r="AQ93" s="3"/>
      <c r="AR93" s="3"/>
      <c r="AS93" s="3"/>
      <c r="AT93" s="3"/>
      <c r="AU93" s="3"/>
      <c r="AV93" s="3"/>
      <c r="AW93" s="3"/>
    </row>
    <row r="94" spans="1:49" ht="13.5" customHeight="1" x14ac:dyDescent="0.25">
      <c r="A94" s="622"/>
      <c r="B94" s="15"/>
      <c r="C94" s="74"/>
      <c r="D94" s="26"/>
      <c r="E94" s="26"/>
      <c r="F94" s="27" t="s">
        <v>245</v>
      </c>
      <c r="G94" s="28"/>
      <c r="H94" s="457"/>
      <c r="I94" s="62"/>
      <c r="J94" s="20"/>
      <c r="K94" s="217"/>
      <c r="L94" s="36"/>
      <c r="R94" s="29"/>
      <c r="AC94" s="3"/>
      <c r="AD94" s="3"/>
      <c r="AE94" s="3"/>
      <c r="AF94" s="3"/>
      <c r="AG94" s="3"/>
      <c r="AH94" s="3"/>
      <c r="AI94" s="3"/>
      <c r="AJ94" s="3"/>
      <c r="AK94" s="3"/>
      <c r="AL94" s="3"/>
      <c r="AM94" s="3"/>
      <c r="AN94" s="3"/>
      <c r="AO94" s="3"/>
      <c r="AP94" s="3"/>
      <c r="AQ94" s="3"/>
      <c r="AR94" s="3"/>
      <c r="AS94" s="3"/>
      <c r="AT94" s="3"/>
      <c r="AU94" s="3"/>
      <c r="AV94" s="3"/>
      <c r="AW94" s="3"/>
    </row>
    <row r="95" spans="1:49" ht="24" customHeight="1" x14ac:dyDescent="0.25">
      <c r="A95" s="622"/>
      <c r="B95" s="15"/>
      <c r="C95" s="74"/>
      <c r="D95" s="26"/>
      <c r="E95" s="26"/>
      <c r="F95" s="27" t="s">
        <v>486</v>
      </c>
      <c r="G95" s="28"/>
      <c r="H95" s="459"/>
      <c r="I95" s="62"/>
      <c r="J95" s="20"/>
      <c r="K95" s="217"/>
      <c r="L95" s="36"/>
      <c r="R95" s="29"/>
      <c r="AC95" s="3"/>
      <c r="AD95" s="3"/>
      <c r="AE95" s="3"/>
      <c r="AF95" s="3"/>
      <c r="AG95" s="3"/>
      <c r="AH95" s="3"/>
      <c r="AI95" s="3"/>
      <c r="AJ95" s="3"/>
      <c r="AK95" s="3"/>
      <c r="AL95" s="3"/>
      <c r="AM95" s="3"/>
      <c r="AN95" s="3"/>
      <c r="AO95" s="3"/>
      <c r="AP95" s="3"/>
      <c r="AQ95" s="3"/>
      <c r="AR95" s="3"/>
      <c r="AS95" s="3"/>
      <c r="AT95" s="3"/>
      <c r="AU95" s="3"/>
      <c r="AV95" s="3"/>
      <c r="AW95" s="3"/>
    </row>
    <row r="96" spans="1:49" ht="18" customHeight="1" thickBot="1" x14ac:dyDescent="0.3">
      <c r="A96" s="622"/>
      <c r="B96" s="15"/>
      <c r="C96" s="74"/>
      <c r="D96" s="26"/>
      <c r="E96" s="26"/>
      <c r="F96" s="27" t="s">
        <v>493</v>
      </c>
      <c r="G96" s="28"/>
      <c r="H96" s="458">
        <v>2</v>
      </c>
      <c r="I96" s="62"/>
      <c r="J96" s="20"/>
      <c r="K96" s="217"/>
      <c r="L96" s="36"/>
      <c r="R96" s="29"/>
      <c r="AC96" s="3"/>
      <c r="AD96" s="3"/>
      <c r="AE96" s="3"/>
      <c r="AF96" s="3"/>
      <c r="AG96" s="3"/>
      <c r="AH96" s="3"/>
      <c r="AI96" s="3"/>
      <c r="AJ96" s="3"/>
      <c r="AK96" s="3"/>
      <c r="AL96" s="3"/>
      <c r="AM96" s="3"/>
      <c r="AN96" s="3"/>
      <c r="AO96" s="3"/>
      <c r="AP96" s="3"/>
      <c r="AQ96" s="3"/>
      <c r="AR96" s="3"/>
      <c r="AS96" s="3"/>
      <c r="AT96" s="3"/>
      <c r="AU96" s="3"/>
      <c r="AV96" s="3"/>
      <c r="AW96" s="3"/>
    </row>
    <row r="97" spans="1:49" ht="16.5" customHeight="1" thickBot="1" x14ac:dyDescent="0.3">
      <c r="A97" s="622"/>
      <c r="B97" s="15"/>
      <c r="C97" s="74"/>
      <c r="D97" s="26"/>
      <c r="E97" s="26"/>
      <c r="F97" s="27" t="s">
        <v>613</v>
      </c>
      <c r="G97" s="39"/>
      <c r="H97" s="22" t="s">
        <v>132</v>
      </c>
      <c r="I97" s="62"/>
      <c r="J97" s="20"/>
      <c r="K97" s="217"/>
      <c r="L97" s="36"/>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6.5" thickBot="1" x14ac:dyDescent="0.3">
      <c r="A98" s="622"/>
      <c r="B98" s="15"/>
      <c r="C98" s="74"/>
      <c r="D98" s="26"/>
      <c r="E98" s="26"/>
      <c r="F98" s="27" t="s">
        <v>131</v>
      </c>
      <c r="G98" s="28"/>
      <c r="H98" s="23">
        <v>1</v>
      </c>
      <c r="I98" s="62"/>
      <c r="J98" s="20"/>
      <c r="K98" s="217"/>
      <c r="L98" s="36"/>
      <c r="R98" s="30"/>
      <c r="AC98" s="3"/>
      <c r="AD98" s="3"/>
      <c r="AE98" s="3"/>
      <c r="AF98" s="3"/>
      <c r="AG98" s="3"/>
      <c r="AH98" s="3"/>
      <c r="AI98" s="3"/>
      <c r="AJ98" s="3"/>
      <c r="AK98" s="3"/>
      <c r="AL98" s="3"/>
      <c r="AM98" s="3"/>
      <c r="AN98" s="3"/>
      <c r="AO98" s="3"/>
      <c r="AP98" s="3"/>
      <c r="AQ98" s="3"/>
      <c r="AR98" s="3"/>
      <c r="AS98" s="3"/>
      <c r="AT98" s="3"/>
      <c r="AU98" s="3"/>
      <c r="AV98" s="3"/>
      <c r="AW98" s="3"/>
    </row>
    <row r="99" spans="1:49" ht="13.5" customHeight="1" thickBot="1" x14ac:dyDescent="0.3">
      <c r="A99" s="622"/>
      <c r="B99" s="15"/>
      <c r="C99" s="75"/>
      <c r="D99" s="32"/>
      <c r="E99" s="32"/>
      <c r="F99" s="33"/>
      <c r="G99" s="34"/>
      <c r="H99" s="34"/>
      <c r="I99" s="66"/>
      <c r="J99" s="20"/>
      <c r="K99" s="217"/>
      <c r="L99" s="36"/>
      <c r="R99" s="30"/>
      <c r="AC99" s="3"/>
      <c r="AD99" s="3"/>
      <c r="AE99" s="3"/>
      <c r="AF99" s="3"/>
      <c r="AG99" s="3"/>
      <c r="AH99" s="3"/>
      <c r="AI99" s="3"/>
      <c r="AJ99" s="3"/>
      <c r="AK99" s="3"/>
      <c r="AL99" s="3"/>
      <c r="AM99" s="3"/>
      <c r="AN99" s="3"/>
      <c r="AO99" s="3"/>
      <c r="AP99" s="3"/>
      <c r="AQ99" s="3"/>
      <c r="AR99" s="3"/>
      <c r="AS99" s="3"/>
      <c r="AT99" s="3"/>
      <c r="AU99" s="3"/>
      <c r="AV99" s="3"/>
      <c r="AW99" s="3"/>
    </row>
    <row r="100" spans="1:49" ht="8.25" customHeight="1" x14ac:dyDescent="0.25">
      <c r="A100" s="622"/>
      <c r="B100" s="15"/>
      <c r="C100" s="25"/>
      <c r="D100" s="26"/>
      <c r="E100" s="26"/>
      <c r="F100" s="27"/>
      <c r="G100" s="28"/>
      <c r="H100" s="24"/>
      <c r="I100" s="20"/>
      <c r="J100" s="20"/>
      <c r="K100" s="217"/>
      <c r="L100" s="36"/>
      <c r="R100" s="31"/>
      <c r="AC100" s="3"/>
      <c r="AD100" s="3"/>
      <c r="AE100" s="3"/>
      <c r="AF100" s="3"/>
      <c r="AG100" s="3"/>
      <c r="AH100" s="3"/>
      <c r="AI100" s="3"/>
      <c r="AJ100" s="3"/>
      <c r="AK100" s="3"/>
      <c r="AL100" s="3"/>
      <c r="AM100" s="3"/>
      <c r="AN100" s="3"/>
      <c r="AO100" s="3"/>
      <c r="AP100" s="3"/>
      <c r="AQ100" s="3"/>
      <c r="AR100" s="3"/>
      <c r="AS100" s="3"/>
      <c r="AT100" s="3"/>
      <c r="AU100" s="3"/>
      <c r="AV100" s="3"/>
      <c r="AW100" s="3"/>
    </row>
    <row r="101" spans="1:49" ht="13.5" customHeight="1" x14ac:dyDescent="0.25">
      <c r="A101" s="569"/>
      <c r="B101" s="571"/>
      <c r="C101" s="572"/>
      <c r="D101" s="573"/>
      <c r="E101" s="573"/>
      <c r="F101" s="574"/>
      <c r="G101" s="575"/>
      <c r="H101" s="576"/>
      <c r="I101" s="577"/>
      <c r="J101" s="577"/>
      <c r="K101" s="570"/>
      <c r="L101" s="36"/>
      <c r="R101" s="31"/>
      <c r="AC101" s="3"/>
      <c r="AD101" s="3"/>
      <c r="AE101" s="3"/>
      <c r="AF101" s="3"/>
      <c r="AG101" s="3"/>
      <c r="AH101" s="3"/>
      <c r="AI101" s="3"/>
      <c r="AJ101" s="3"/>
      <c r="AK101" s="3"/>
      <c r="AL101" s="3"/>
      <c r="AM101" s="3"/>
      <c r="AN101" s="3"/>
      <c r="AO101" s="3"/>
      <c r="AP101" s="3"/>
      <c r="AQ101" s="3"/>
      <c r="AR101" s="3"/>
      <c r="AS101" s="3"/>
      <c r="AT101" s="3"/>
      <c r="AU101" s="3"/>
      <c r="AV101" s="3"/>
      <c r="AW101" s="3"/>
    </row>
    <row r="102" spans="1:49" ht="5.25" customHeight="1" x14ac:dyDescent="0.25">
      <c r="A102" s="623" t="s">
        <v>204</v>
      </c>
      <c r="B102" s="15"/>
      <c r="C102" s="25"/>
      <c r="D102" s="26"/>
      <c r="E102" s="26"/>
      <c r="F102" s="27"/>
      <c r="G102" s="28"/>
      <c r="H102" s="24"/>
      <c r="I102" s="20"/>
      <c r="J102" s="20"/>
      <c r="K102" s="217"/>
      <c r="L102" s="36"/>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6.5" customHeight="1" x14ac:dyDescent="0.25">
      <c r="A103" s="623"/>
      <c r="B103" s="15"/>
      <c r="C103" s="25"/>
      <c r="D103" s="45" t="s">
        <v>483</v>
      </c>
      <c r="E103" s="26"/>
      <c r="F103" s="211" t="s">
        <v>408</v>
      </c>
      <c r="G103" s="28"/>
      <c r="H103" s="24">
        <v>2</v>
      </c>
      <c r="I103" s="20"/>
      <c r="J103" s="20"/>
      <c r="K103" s="217"/>
      <c r="L103" s="36"/>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5.25" customHeight="1" x14ac:dyDescent="0.25">
      <c r="A104" s="623"/>
      <c r="B104" s="15"/>
      <c r="C104" s="25"/>
      <c r="D104" s="45"/>
      <c r="E104" s="26"/>
      <c r="F104" s="27"/>
      <c r="G104" s="28"/>
      <c r="H104" s="24"/>
      <c r="I104" s="20"/>
      <c r="J104" s="20"/>
      <c r="K104" s="217"/>
      <c r="L104" s="36"/>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6.5" customHeight="1" x14ac:dyDescent="0.25">
      <c r="A105" s="623"/>
      <c r="B105" s="15"/>
      <c r="C105" s="25"/>
      <c r="D105" s="302"/>
      <c r="E105" s="26"/>
      <c r="F105" s="618" t="s">
        <v>490</v>
      </c>
      <c r="G105" s="619"/>
      <c r="H105" s="620"/>
      <c r="I105" s="20"/>
      <c r="J105" s="20"/>
      <c r="K105" s="217"/>
      <c r="L105" s="36"/>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6.5" customHeight="1" thickBot="1" x14ac:dyDescent="0.3">
      <c r="A106" s="623"/>
      <c r="B106" s="15"/>
      <c r="C106" s="25">
        <v>6</v>
      </c>
      <c r="D106" s="301"/>
      <c r="E106" s="26"/>
      <c r="F106" s="27" t="s">
        <v>140</v>
      </c>
      <c r="G106" s="28"/>
      <c r="H106" s="556" t="s">
        <v>518</v>
      </c>
      <c r="I106" s="20"/>
      <c r="J106" s="20"/>
      <c r="K106" s="217"/>
      <c r="L106" s="36"/>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6.5" customHeight="1" thickBot="1" x14ac:dyDescent="0.3">
      <c r="A107" s="623"/>
      <c r="B107" s="15"/>
      <c r="C107" s="25"/>
      <c r="D107" s="26"/>
      <c r="E107" s="26"/>
      <c r="F107" s="27" t="s">
        <v>116</v>
      </c>
      <c r="G107" s="28"/>
      <c r="H107" s="556" t="s">
        <v>689</v>
      </c>
      <c r="I107" s="20"/>
      <c r="J107" s="20"/>
      <c r="K107" s="217"/>
      <c r="L107" s="36"/>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5.25" customHeight="1" x14ac:dyDescent="0.25">
      <c r="A108" s="623"/>
      <c r="B108" s="15"/>
      <c r="C108" s="25"/>
      <c r="D108" s="26"/>
      <c r="E108" s="26"/>
      <c r="F108" s="27"/>
      <c r="G108" s="28"/>
      <c r="H108" s="24"/>
      <c r="I108" s="20"/>
      <c r="J108" s="20"/>
      <c r="K108" s="217"/>
      <c r="L108" s="36"/>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5.25" customHeight="1" x14ac:dyDescent="0.25">
      <c r="A109" s="623"/>
      <c r="B109" s="15"/>
      <c r="C109" s="25"/>
      <c r="D109" s="26"/>
      <c r="E109" s="26"/>
      <c r="F109" s="26"/>
      <c r="G109" s="73"/>
      <c r="H109" s="28"/>
      <c r="I109" s="20"/>
      <c r="J109" s="20"/>
      <c r="K109" s="217"/>
      <c r="L109" s="36"/>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6.5" customHeight="1" x14ac:dyDescent="0.25">
      <c r="A110" s="623"/>
      <c r="B110" s="15"/>
      <c r="C110" s="25"/>
      <c r="D110" s="26"/>
      <c r="E110" s="26"/>
      <c r="F110" s="618" t="s">
        <v>141</v>
      </c>
      <c r="G110" s="619"/>
      <c r="H110" s="620"/>
      <c r="I110" s="20"/>
      <c r="J110" s="20"/>
      <c r="K110" s="217"/>
      <c r="L110" s="36"/>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6.5" customHeight="1" thickBot="1" x14ac:dyDescent="0.3">
      <c r="A111" s="623"/>
      <c r="B111" s="15"/>
      <c r="C111" s="25">
        <v>7</v>
      </c>
      <c r="D111" s="26"/>
      <c r="E111" s="26"/>
      <c r="F111" s="27" t="s">
        <v>117</v>
      </c>
      <c r="G111" s="28"/>
      <c r="H111" s="79">
        <v>10020</v>
      </c>
      <c r="I111" s="20"/>
      <c r="J111" s="20"/>
      <c r="K111" s="217"/>
      <c r="L111" s="36"/>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6.5" thickBot="1" x14ac:dyDescent="0.3">
      <c r="A112" s="623"/>
      <c r="B112" s="15"/>
      <c r="C112" s="25"/>
      <c r="D112" s="26"/>
      <c r="E112" s="26"/>
      <c r="F112" s="27" t="s">
        <v>378</v>
      </c>
      <c r="G112" s="28"/>
      <c r="H112" s="79" t="s">
        <v>379</v>
      </c>
      <c r="I112" s="20"/>
      <c r="J112" s="20"/>
      <c r="K112" s="217"/>
      <c r="L112" s="36"/>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6.5" thickBot="1" x14ac:dyDescent="0.3">
      <c r="A113" s="623"/>
      <c r="B113" s="15"/>
      <c r="C113" s="25"/>
      <c r="D113" s="26"/>
      <c r="E113" s="26"/>
      <c r="F113" s="27" t="s">
        <v>283</v>
      </c>
      <c r="G113" s="28"/>
      <c r="H113" s="187"/>
      <c r="I113" s="20"/>
      <c r="J113" s="20"/>
      <c r="K113" s="217"/>
      <c r="L113" s="36"/>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8.25" customHeight="1" x14ac:dyDescent="0.25">
      <c r="A114" s="623"/>
      <c r="B114" s="15"/>
      <c r="C114" s="54"/>
      <c r="D114" s="15"/>
      <c r="E114" s="15"/>
      <c r="F114" s="55"/>
      <c r="G114" s="56"/>
      <c r="H114" s="20"/>
      <c r="I114" s="20"/>
      <c r="J114" s="20"/>
      <c r="K114" s="217"/>
      <c r="L114" s="77"/>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24" customHeight="1" x14ac:dyDescent="0.25">
      <c r="A115" s="527"/>
      <c r="B115" s="521"/>
      <c r="C115" s="522"/>
      <c r="D115" s="523" t="s">
        <v>708</v>
      </c>
      <c r="E115" s="524"/>
      <c r="F115" s="530" t="s">
        <v>709</v>
      </c>
      <c r="G115" s="525"/>
      <c r="H115" s="525"/>
      <c r="I115" s="526"/>
      <c r="J115" s="526"/>
      <c r="K115" s="218"/>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24" customHeight="1" thickBot="1" x14ac:dyDescent="0.3">
      <c r="A116" s="224"/>
      <c r="B116" s="225"/>
      <c r="C116" s="226"/>
      <c r="D116" s="580" t="s">
        <v>713</v>
      </c>
      <c r="E116" s="464"/>
      <c r="F116" s="465"/>
      <c r="G116" s="466"/>
      <c r="H116" s="466"/>
      <c r="I116" s="227"/>
      <c r="J116" s="227"/>
      <c r="K116" s="228"/>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x14ac:dyDescent="0.25">
      <c r="A117" s="223"/>
      <c r="B117" s="7"/>
      <c r="C117" s="7"/>
      <c r="D117" s="7"/>
      <c r="E117" s="220"/>
      <c r="F117" s="221"/>
      <c r="G117" s="43"/>
      <c r="H117" s="43"/>
      <c r="I117" s="43"/>
      <c r="J117" s="43"/>
      <c r="K117" s="222"/>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31.5" customHeight="1" x14ac:dyDescent="0.25">
      <c r="A118" s="223"/>
      <c r="B118" s="7"/>
      <c r="C118" s="7"/>
      <c r="D118" s="7"/>
      <c r="E118" s="220"/>
      <c r="F118" s="221"/>
      <c r="G118" s="43"/>
      <c r="H118" s="43"/>
      <c r="I118" s="43"/>
      <c r="J118" s="43"/>
      <c r="K118" s="222"/>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x14ac:dyDescent="0.25">
      <c r="A119" s="42"/>
      <c r="B119" s="3"/>
      <c r="C119" s="3"/>
      <c r="D119" s="3"/>
      <c r="E119" s="40"/>
      <c r="F119" s="41"/>
      <c r="G119" s="8"/>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x14ac:dyDescent="0.25">
      <c r="A120" s="42"/>
      <c r="B120" s="3"/>
      <c r="C120" s="3"/>
      <c r="D120" s="3"/>
      <c r="E120" s="40"/>
      <c r="F120" s="41"/>
      <c r="G120" s="8"/>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x14ac:dyDescent="0.25">
      <c r="A121" s="42"/>
      <c r="B121" s="3"/>
      <c r="C121" s="3"/>
      <c r="D121" s="3"/>
      <c r="E121" s="40"/>
      <c r="F121" s="41"/>
      <c r="G121" s="8"/>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x14ac:dyDescent="0.25">
      <c r="A122" s="42"/>
      <c r="B122" s="3"/>
      <c r="C122" s="3"/>
      <c r="D122" s="3"/>
      <c r="E122" s="40"/>
      <c r="F122" s="41"/>
      <c r="G122" s="8"/>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x14ac:dyDescent="0.25">
      <c r="A123" s="42"/>
      <c r="B123" s="3"/>
      <c r="C123" s="3"/>
      <c r="D123" s="3"/>
      <c r="E123" s="40"/>
      <c r="F123" s="41"/>
      <c r="G123" s="8"/>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x14ac:dyDescent="0.25">
      <c r="A124" s="42"/>
      <c r="B124" s="3"/>
      <c r="C124" s="3"/>
      <c r="D124" s="3"/>
      <c r="E124" s="40"/>
      <c r="F124" s="41"/>
      <c r="G124" s="8"/>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x14ac:dyDescent="0.25">
      <c r="A125" s="42"/>
      <c r="B125" s="3"/>
      <c r="C125" s="3"/>
      <c r="D125" s="3"/>
      <c r="E125" s="40"/>
      <c r="F125" s="41"/>
      <c r="G125" s="4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x14ac:dyDescent="0.25">
      <c r="A126" s="42"/>
      <c r="B126" s="3"/>
      <c r="C126" s="3"/>
      <c r="D126" s="3"/>
      <c r="E126" s="40"/>
      <c r="F126" s="41"/>
      <c r="G126" s="8"/>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x14ac:dyDescent="0.25">
      <c r="A127" s="42"/>
      <c r="B127" s="3"/>
      <c r="C127" s="3"/>
      <c r="D127" s="3"/>
      <c r="E127" s="40"/>
      <c r="F127" s="41"/>
      <c r="G127" s="8"/>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x14ac:dyDescent="0.25">
      <c r="A128" s="42"/>
      <c r="B128" s="3"/>
      <c r="C128" s="3"/>
      <c r="D128" s="3"/>
      <c r="E128" s="40"/>
      <c r="F128" s="41"/>
      <c r="G128" s="8"/>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x14ac:dyDescent="0.25">
      <c r="A129" s="42"/>
      <c r="B129" s="3"/>
      <c r="C129" s="3"/>
      <c r="D129" s="3"/>
      <c r="E129" s="40"/>
      <c r="F129" s="41"/>
      <c r="G129" s="8"/>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x14ac:dyDescent="0.25">
      <c r="A130" s="42"/>
      <c r="B130" s="3"/>
      <c r="C130" s="3"/>
      <c r="D130" s="3"/>
      <c r="E130" s="40"/>
      <c r="F130" s="41"/>
      <c r="G130" s="8"/>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x14ac:dyDescent="0.25">
      <c r="A131" s="42"/>
      <c r="B131" s="3"/>
      <c r="C131" s="3"/>
      <c r="D131" s="3"/>
      <c r="E131" s="40"/>
      <c r="F131" s="41"/>
      <c r="G131" s="8"/>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x14ac:dyDescent="0.25">
      <c r="A132" s="42"/>
      <c r="B132" s="3"/>
      <c r="C132" s="3"/>
      <c r="D132" s="3"/>
      <c r="E132" s="40"/>
      <c r="F132" s="41"/>
      <c r="G132" s="8"/>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x14ac:dyDescent="0.25">
      <c r="A133" s="42"/>
      <c r="B133" s="3"/>
      <c r="C133" s="3"/>
      <c r="D133" s="3"/>
      <c r="E133" s="40"/>
      <c r="F133" s="41"/>
      <c r="G133" s="8"/>
      <c r="H133" s="3"/>
      <c r="I133" s="3"/>
      <c r="J133" s="3"/>
      <c r="K133" s="3"/>
      <c r="L133" s="11"/>
      <c r="M133" s="11"/>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x14ac:dyDescent="0.25">
      <c r="A134" s="42"/>
      <c r="B134" s="3"/>
      <c r="C134" s="3"/>
      <c r="D134" s="3"/>
      <c r="E134" s="40"/>
      <c r="F134" s="41"/>
      <c r="G134" s="8"/>
      <c r="H134" s="3"/>
      <c r="I134" s="3"/>
      <c r="J134" s="3"/>
      <c r="K134" s="3"/>
      <c r="L134" s="11"/>
      <c r="M134" s="11"/>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x14ac:dyDescent="0.25">
      <c r="A135" s="42"/>
      <c r="B135" s="3"/>
      <c r="C135" s="3"/>
      <c r="D135" s="3"/>
      <c r="E135" s="40"/>
      <c r="F135" s="41"/>
      <c r="G135" s="8"/>
      <c r="H135" s="3"/>
      <c r="I135" s="3"/>
      <c r="J135" s="3"/>
      <c r="K135" s="3"/>
      <c r="L135" s="11"/>
      <c r="M135" s="11"/>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x14ac:dyDescent="0.25">
      <c r="A136" s="42"/>
      <c r="B136" s="3"/>
      <c r="C136" s="3"/>
      <c r="D136" s="3"/>
      <c r="E136" s="40"/>
      <c r="F136" s="41"/>
      <c r="G136" s="8"/>
      <c r="H136" s="3"/>
      <c r="I136" s="3"/>
      <c r="J136" s="3"/>
      <c r="K136" s="3"/>
      <c r="L136" s="11"/>
      <c r="M136" s="11"/>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x14ac:dyDescent="0.25">
      <c r="A137" s="42"/>
      <c r="B137" s="3"/>
      <c r="C137" s="3"/>
      <c r="D137" s="3"/>
      <c r="E137" s="40"/>
      <c r="F137" s="41"/>
      <c r="G137" s="8"/>
      <c r="H137" s="3"/>
      <c r="I137" s="3"/>
      <c r="J137" s="3"/>
      <c r="K137" s="3"/>
      <c r="L137" s="11"/>
      <c r="M137" s="11"/>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x14ac:dyDescent="0.25">
      <c r="A138" s="42"/>
      <c r="B138" s="3"/>
      <c r="C138" s="3"/>
      <c r="D138" s="3"/>
      <c r="E138" s="40"/>
      <c r="F138" s="41"/>
      <c r="G138" s="8"/>
      <c r="H138" s="3"/>
      <c r="I138" s="3"/>
      <c r="J138" s="3"/>
      <c r="K138" s="3"/>
      <c r="L138" s="11"/>
      <c r="M138" s="11"/>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x14ac:dyDescent="0.25">
      <c r="A139" s="42"/>
      <c r="B139" s="3"/>
      <c r="C139" s="3"/>
      <c r="D139" s="3"/>
      <c r="E139" s="40"/>
      <c r="F139" s="41"/>
      <c r="G139" s="8"/>
      <c r="H139" s="3"/>
      <c r="I139" s="3"/>
      <c r="J139" s="3"/>
      <c r="K139" s="3"/>
      <c r="L139" s="11"/>
      <c r="M139" s="11"/>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x14ac:dyDescent="0.25">
      <c r="A140" s="42"/>
      <c r="B140" s="3"/>
      <c r="C140" s="3"/>
      <c r="D140" s="3"/>
      <c r="E140" s="40"/>
      <c r="F140" s="41"/>
      <c r="G140" s="8"/>
      <c r="H140" s="3"/>
      <c r="I140" s="3"/>
      <c r="J140" s="3"/>
      <c r="K140" s="3"/>
      <c r="L140" s="11"/>
      <c r="M140" s="11"/>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x14ac:dyDescent="0.25">
      <c r="A141" s="42"/>
      <c r="B141" s="3"/>
      <c r="C141" s="3"/>
      <c r="D141" s="3"/>
      <c r="E141" s="40"/>
      <c r="F141" s="41"/>
      <c r="G141" s="8"/>
      <c r="H141" s="3"/>
      <c r="I141" s="3"/>
      <c r="J141" s="3"/>
      <c r="K141" s="3"/>
      <c r="L141" s="11"/>
      <c r="M141" s="11"/>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x14ac:dyDescent="0.25">
      <c r="A142" s="42"/>
      <c r="B142" s="3"/>
      <c r="C142" s="3"/>
      <c r="D142" s="3"/>
      <c r="E142" s="40"/>
      <c r="F142" s="41"/>
      <c r="G142" s="8"/>
      <c r="H142" s="3"/>
      <c r="I142" s="3"/>
      <c r="J142" s="3"/>
      <c r="K142" s="3"/>
      <c r="L142" s="11"/>
      <c r="M142" s="11"/>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x14ac:dyDescent="0.25">
      <c r="A143" s="42"/>
      <c r="B143" s="3"/>
      <c r="C143" s="3"/>
      <c r="D143" s="3"/>
      <c r="E143" s="40"/>
      <c r="F143" s="41"/>
      <c r="G143" s="8"/>
      <c r="H143" s="3"/>
      <c r="I143" s="3"/>
      <c r="J143" s="3"/>
      <c r="K143" s="3"/>
      <c r="L143" s="11"/>
      <c r="M143" s="11"/>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x14ac:dyDescent="0.25">
      <c r="A144" s="42"/>
      <c r="B144" s="3"/>
      <c r="C144" s="3"/>
      <c r="D144" s="3"/>
      <c r="E144" s="40"/>
      <c r="F144" s="41"/>
      <c r="G144" s="8"/>
      <c r="H144" s="3"/>
      <c r="I144" s="3"/>
      <c r="J144" s="3"/>
      <c r="K144" s="3"/>
      <c r="L144" s="11"/>
      <c r="M144" s="11"/>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x14ac:dyDescent="0.25">
      <c r="A145" s="42"/>
      <c r="B145" s="3"/>
      <c r="C145" s="3"/>
      <c r="D145" s="3"/>
      <c r="E145" s="40"/>
      <c r="F145" s="41"/>
      <c r="G145" s="8"/>
      <c r="H145" s="3"/>
      <c r="I145" s="3"/>
      <c r="J145" s="3"/>
      <c r="K145" s="3"/>
      <c r="L145" s="11"/>
      <c r="M145" s="11"/>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x14ac:dyDescent="0.25">
      <c r="A146" s="42"/>
      <c r="B146" s="3"/>
      <c r="C146" s="3"/>
      <c r="D146" s="3"/>
      <c r="E146" s="40"/>
      <c r="F146" s="41"/>
      <c r="G146" s="8"/>
      <c r="H146" s="3"/>
      <c r="I146" s="3"/>
      <c r="J146" s="3"/>
      <c r="K146" s="3"/>
      <c r="L146" s="11"/>
      <c r="M146" s="11"/>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x14ac:dyDescent="0.25">
      <c r="A147" s="42"/>
      <c r="B147" s="3"/>
      <c r="C147" s="3"/>
      <c r="D147" s="3"/>
      <c r="E147" s="40"/>
      <c r="F147" s="41"/>
      <c r="G147" s="8"/>
      <c r="H147" s="3"/>
      <c r="I147" s="3"/>
      <c r="J147" s="3"/>
      <c r="K147" s="3"/>
      <c r="L147" s="11"/>
      <c r="M147" s="11"/>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x14ac:dyDescent="0.25">
      <c r="A148" s="42"/>
      <c r="B148" s="3"/>
      <c r="C148" s="3"/>
      <c r="D148" s="3"/>
      <c r="E148" s="40"/>
      <c r="F148" s="41"/>
      <c r="G148" s="8"/>
      <c r="H148" s="3"/>
      <c r="I148" s="3"/>
      <c r="J148" s="3"/>
      <c r="K148" s="3"/>
      <c r="L148" s="11"/>
      <c r="M148" s="11"/>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x14ac:dyDescent="0.25">
      <c r="A149" s="42"/>
      <c r="B149" s="3"/>
      <c r="C149" s="3"/>
      <c r="D149" s="3"/>
      <c r="E149" s="40"/>
      <c r="F149" s="41"/>
      <c r="G149" s="8"/>
      <c r="H149" s="3"/>
      <c r="I149" s="3"/>
      <c r="J149" s="3"/>
      <c r="K149" s="3"/>
      <c r="L149" s="11"/>
      <c r="M149" s="11"/>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x14ac:dyDescent="0.25">
      <c r="A150" s="42"/>
      <c r="B150" s="3"/>
      <c r="C150" s="3"/>
      <c r="D150" s="3"/>
      <c r="E150" s="40"/>
      <c r="F150" s="41"/>
      <c r="G150" s="8"/>
      <c r="H150" s="3"/>
      <c r="I150" s="3"/>
      <c r="J150" s="3"/>
      <c r="K150" s="3"/>
      <c r="L150" s="11"/>
      <c r="M150" s="11"/>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x14ac:dyDescent="0.25">
      <c r="A151" s="42"/>
      <c r="B151" s="3"/>
      <c r="C151" s="3"/>
      <c r="D151" s="3"/>
      <c r="E151" s="40"/>
      <c r="F151" s="41"/>
      <c r="G151" s="8"/>
      <c r="H151" s="3"/>
      <c r="I151" s="3"/>
      <c r="J151" s="3"/>
      <c r="K151" s="3"/>
      <c r="L151" s="11"/>
      <c r="M151" s="11"/>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x14ac:dyDescent="0.25">
      <c r="A152" s="42"/>
      <c r="B152" s="3"/>
      <c r="C152" s="3"/>
      <c r="D152" s="3"/>
      <c r="E152" s="40"/>
      <c r="F152" s="41"/>
      <c r="G152" s="8"/>
      <c r="H152" s="3"/>
      <c r="I152" s="3"/>
      <c r="J152" s="3"/>
      <c r="K152" s="3"/>
      <c r="L152" s="11"/>
      <c r="M152" s="11"/>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x14ac:dyDescent="0.25">
      <c r="A153" s="42"/>
      <c r="B153" s="3"/>
      <c r="C153" s="3"/>
      <c r="D153" s="3"/>
      <c r="E153" s="40"/>
      <c r="F153" s="41"/>
      <c r="G153" s="8"/>
      <c r="H153" s="3"/>
      <c r="I153" s="3"/>
      <c r="J153" s="3"/>
      <c r="K153" s="3"/>
      <c r="L153" s="11"/>
      <c r="M153" s="11"/>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x14ac:dyDescent="0.25">
      <c r="A154" s="42"/>
      <c r="B154" s="3"/>
      <c r="C154" s="3"/>
      <c r="D154" s="3"/>
      <c r="E154" s="40"/>
      <c r="F154" s="41"/>
      <c r="G154" s="8"/>
      <c r="H154" s="3"/>
      <c r="I154" s="3"/>
      <c r="J154" s="3"/>
      <c r="K154" s="3"/>
      <c r="L154" s="11"/>
      <c r="M154" s="11"/>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x14ac:dyDescent="0.25">
      <c r="A155" s="42"/>
      <c r="B155" s="3"/>
      <c r="C155" s="3"/>
      <c r="D155" s="3"/>
      <c r="E155" s="40"/>
      <c r="F155" s="41"/>
      <c r="G155" s="8"/>
      <c r="H155" s="3"/>
      <c r="I155" s="3"/>
      <c r="J155" s="3"/>
      <c r="K155" s="3"/>
      <c r="L155" s="11"/>
      <c r="M155" s="11"/>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x14ac:dyDescent="0.25">
      <c r="A156" s="42"/>
      <c r="B156" s="3"/>
      <c r="C156" s="3"/>
      <c r="D156" s="3"/>
      <c r="E156" s="40"/>
      <c r="F156" s="41"/>
      <c r="G156" s="8"/>
      <c r="H156" s="3"/>
      <c r="I156" s="3"/>
      <c r="J156" s="3"/>
      <c r="K156" s="3"/>
      <c r="L156" s="11"/>
      <c r="M156" s="11"/>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x14ac:dyDescent="0.25">
      <c r="A157" s="42"/>
      <c r="B157" s="3"/>
      <c r="C157" s="3"/>
      <c r="D157" s="3"/>
      <c r="E157" s="40"/>
      <c r="F157" s="41"/>
      <c r="G157" s="8"/>
      <c r="H157" s="3"/>
      <c r="I157" s="3"/>
      <c r="J157" s="3"/>
      <c r="K157" s="3"/>
      <c r="L157" s="11"/>
      <c r="M157" s="11"/>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x14ac:dyDescent="0.25">
      <c r="A158" s="42"/>
      <c r="B158" s="3"/>
      <c r="C158" s="3"/>
      <c r="D158" s="3"/>
      <c r="E158" s="40"/>
      <c r="F158" s="41"/>
      <c r="G158" s="8"/>
      <c r="H158" s="3"/>
      <c r="I158" s="3"/>
      <c r="J158" s="3"/>
      <c r="K158" s="3"/>
      <c r="L158" s="11"/>
      <c r="M158" s="11"/>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x14ac:dyDescent="0.25">
      <c r="A159" s="42"/>
      <c r="B159" s="3"/>
      <c r="C159" s="3"/>
      <c r="D159" s="3"/>
      <c r="E159" s="40"/>
      <c r="F159" s="41"/>
      <c r="G159" s="8"/>
      <c r="H159" s="3"/>
      <c r="I159" s="3"/>
      <c r="J159" s="3"/>
      <c r="K159" s="3"/>
      <c r="L159" s="11"/>
      <c r="M159" s="11"/>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x14ac:dyDescent="0.25">
      <c r="A160" s="42"/>
      <c r="B160" s="3"/>
      <c r="C160" s="3"/>
      <c r="D160" s="3"/>
      <c r="E160" s="40"/>
      <c r="F160" s="41"/>
      <c r="G160" s="8"/>
      <c r="H160" s="3"/>
      <c r="I160" s="3"/>
      <c r="J160" s="3"/>
      <c r="K160" s="3"/>
      <c r="L160" s="11"/>
      <c r="M160" s="11"/>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x14ac:dyDescent="0.25">
      <c r="A161" s="42"/>
      <c r="B161" s="3"/>
      <c r="C161" s="3"/>
      <c r="D161" s="3"/>
      <c r="E161" s="40"/>
      <c r="F161" s="41"/>
      <c r="G161" s="8"/>
      <c r="H161" s="3"/>
      <c r="I161" s="3"/>
      <c r="J161" s="3"/>
      <c r="K161" s="3"/>
      <c r="L161" s="11"/>
      <c r="M161" s="11"/>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x14ac:dyDescent="0.25">
      <c r="A162" s="42"/>
      <c r="B162" s="3"/>
      <c r="C162" s="3"/>
      <c r="D162" s="3"/>
      <c r="E162" s="40"/>
      <c r="F162" s="41"/>
      <c r="G162" s="8"/>
      <c r="H162" s="3"/>
      <c r="I162" s="3"/>
      <c r="J162" s="3"/>
      <c r="K162" s="3"/>
      <c r="L162" s="11"/>
      <c r="M162" s="11"/>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x14ac:dyDescent="0.25">
      <c r="A163" s="42"/>
      <c r="B163" s="3"/>
      <c r="C163" s="3"/>
      <c r="D163" s="3"/>
      <c r="E163" s="40"/>
      <c r="F163" s="41"/>
      <c r="G163" s="8"/>
      <c r="H163" s="3"/>
      <c r="I163" s="3"/>
      <c r="J163" s="3"/>
      <c r="K163" s="3"/>
      <c r="L163" s="11"/>
      <c r="M163" s="11"/>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x14ac:dyDescent="0.25">
      <c r="A164" s="42"/>
      <c r="B164" s="3"/>
      <c r="C164" s="3"/>
      <c r="D164" s="3"/>
      <c r="E164" s="40"/>
      <c r="F164" s="41"/>
      <c r="G164" s="8"/>
      <c r="H164" s="3"/>
      <c r="I164" s="3"/>
      <c r="J164" s="3"/>
      <c r="K164" s="3"/>
      <c r="L164" s="11"/>
      <c r="M164" s="11"/>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x14ac:dyDescent="0.25">
      <c r="A165" s="42"/>
      <c r="B165" s="3"/>
      <c r="C165" s="3"/>
      <c r="D165" s="3"/>
      <c r="E165" s="40"/>
      <c r="F165" s="41"/>
      <c r="G165" s="8"/>
      <c r="H165" s="3"/>
      <c r="I165" s="3"/>
      <c r="J165" s="3"/>
      <c r="K165" s="3"/>
      <c r="L165" s="11"/>
      <c r="M165" s="11"/>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x14ac:dyDescent="0.25">
      <c r="A166" s="42"/>
      <c r="B166" s="3"/>
      <c r="C166" s="3"/>
      <c r="D166" s="3"/>
      <c r="E166" s="40"/>
      <c r="F166" s="41"/>
      <c r="G166" s="8"/>
      <c r="H166" s="3"/>
      <c r="I166" s="3"/>
      <c r="J166" s="3"/>
      <c r="K166" s="3"/>
      <c r="L166" s="11"/>
      <c r="M166" s="11"/>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x14ac:dyDescent="0.25">
      <c r="A167" s="42"/>
      <c r="B167" s="3"/>
      <c r="C167" s="3"/>
      <c r="D167" s="3"/>
      <c r="E167" s="40"/>
      <c r="F167" s="41"/>
      <c r="G167" s="8"/>
      <c r="H167" s="3"/>
      <c r="I167" s="3"/>
      <c r="J167" s="3"/>
      <c r="K167" s="3"/>
      <c r="L167" s="11"/>
      <c r="M167" s="11"/>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x14ac:dyDescent="0.25">
      <c r="A168" s="42"/>
      <c r="B168" s="3"/>
      <c r="C168" s="3"/>
      <c r="D168" s="3"/>
      <c r="E168" s="40"/>
      <c r="F168" s="41"/>
      <c r="G168" s="8"/>
      <c r="H168" s="3"/>
      <c r="I168" s="3"/>
      <c r="J168" s="3"/>
      <c r="K168" s="3"/>
      <c r="L168" s="11"/>
      <c r="M168" s="11"/>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x14ac:dyDescent="0.25">
      <c r="A169" s="42"/>
      <c r="B169" s="3"/>
      <c r="C169" s="3"/>
      <c r="D169" s="3"/>
      <c r="E169" s="40"/>
      <c r="F169" s="41"/>
      <c r="G169" s="8"/>
      <c r="H169" s="3"/>
      <c r="I169" s="3"/>
      <c r="J169" s="3"/>
      <c r="K169" s="3"/>
      <c r="L169" s="11"/>
      <c r="M169" s="11"/>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x14ac:dyDescent="0.25">
      <c r="A170" s="42"/>
      <c r="B170" s="3"/>
      <c r="C170" s="3"/>
      <c r="D170" s="3"/>
      <c r="E170" s="40"/>
      <c r="F170" s="41"/>
      <c r="G170" s="8"/>
      <c r="H170" s="3"/>
      <c r="I170" s="3"/>
      <c r="J170" s="3"/>
      <c r="K170" s="3"/>
      <c r="L170" s="11"/>
      <c r="M170" s="11"/>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x14ac:dyDescent="0.25">
      <c r="A171" s="42"/>
      <c r="B171" s="3"/>
      <c r="C171" s="3"/>
      <c r="D171" s="3"/>
      <c r="E171" s="40"/>
      <c r="F171" s="41"/>
      <c r="G171" s="8"/>
      <c r="H171" s="3"/>
      <c r="I171" s="3"/>
      <c r="J171" s="3"/>
      <c r="K171" s="3"/>
      <c r="L171" s="11"/>
      <c r="M171" s="11"/>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x14ac:dyDescent="0.25">
      <c r="A172" s="42"/>
      <c r="B172" s="3"/>
      <c r="C172" s="3"/>
      <c r="D172" s="3"/>
      <c r="E172" s="40"/>
      <c r="F172" s="41"/>
      <c r="G172" s="8"/>
      <c r="H172" s="3"/>
      <c r="I172" s="3"/>
      <c r="J172" s="3"/>
      <c r="K172" s="3"/>
      <c r="L172" s="11"/>
      <c r="M172" s="11"/>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x14ac:dyDescent="0.25">
      <c r="A173" s="42"/>
      <c r="B173" s="3"/>
      <c r="C173" s="3"/>
      <c r="D173" s="3"/>
      <c r="E173" s="40"/>
      <c r="F173" s="41"/>
      <c r="G173" s="8"/>
      <c r="H173" s="3"/>
      <c r="I173" s="3"/>
      <c r="J173" s="3"/>
      <c r="K173" s="3"/>
      <c r="L173" s="11"/>
      <c r="M173" s="11"/>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x14ac:dyDescent="0.25">
      <c r="A174" s="42"/>
      <c r="B174" s="3"/>
      <c r="C174" s="3"/>
      <c r="D174" s="3"/>
      <c r="E174" s="40"/>
      <c r="F174" s="41"/>
      <c r="G174" s="8"/>
      <c r="H174" s="3"/>
      <c r="I174" s="3"/>
      <c r="J174" s="3"/>
      <c r="K174" s="3"/>
      <c r="L174" s="11"/>
      <c r="M174" s="11"/>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x14ac:dyDescent="0.25">
      <c r="A175" s="42"/>
      <c r="B175" s="3"/>
      <c r="C175" s="3"/>
      <c r="D175" s="3"/>
      <c r="E175" s="40"/>
      <c r="F175" s="41"/>
      <c r="G175" s="8"/>
      <c r="H175" s="3"/>
      <c r="I175" s="3"/>
      <c r="J175" s="3"/>
      <c r="K175" s="3"/>
      <c r="L175" s="11"/>
      <c r="M175" s="11"/>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x14ac:dyDescent="0.25">
      <c r="A176" s="42"/>
      <c r="B176" s="3"/>
      <c r="C176" s="3"/>
      <c r="D176" s="3"/>
      <c r="E176" s="40"/>
      <c r="F176" s="41"/>
      <c r="G176" s="8"/>
      <c r="H176" s="3"/>
      <c r="I176" s="3"/>
      <c r="J176" s="3"/>
      <c r="K176" s="3"/>
      <c r="L176" s="11"/>
      <c r="M176" s="11"/>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x14ac:dyDescent="0.25">
      <c r="A177" s="42"/>
      <c r="B177" s="3"/>
      <c r="C177" s="3"/>
      <c r="D177" s="3"/>
      <c r="E177" s="40"/>
      <c r="F177" s="41"/>
      <c r="G177" s="8"/>
      <c r="H177" s="3"/>
      <c r="I177" s="3"/>
      <c r="J177" s="3"/>
      <c r="K177" s="3"/>
      <c r="L177" s="11"/>
      <c r="M177" s="11"/>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x14ac:dyDescent="0.25">
      <c r="A178" s="42"/>
      <c r="B178" s="3"/>
      <c r="C178" s="3"/>
      <c r="D178" s="3"/>
      <c r="E178" s="40"/>
      <c r="F178" s="41"/>
      <c r="G178" s="8"/>
      <c r="H178" s="3"/>
      <c r="I178" s="3"/>
      <c r="J178" s="3"/>
      <c r="K178" s="3"/>
      <c r="L178" s="11"/>
      <c r="M178" s="11"/>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x14ac:dyDescent="0.25">
      <c r="A179" s="42"/>
      <c r="B179" s="3"/>
      <c r="C179" s="3"/>
      <c r="D179" s="3"/>
      <c r="E179" s="40"/>
      <c r="F179" s="41"/>
      <c r="G179" s="8"/>
      <c r="H179" s="3"/>
      <c r="I179" s="3"/>
      <c r="J179" s="3"/>
      <c r="K179" s="3"/>
      <c r="L179" s="11"/>
      <c r="M179" s="11"/>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x14ac:dyDescent="0.25">
      <c r="A180" s="42"/>
      <c r="B180" s="3"/>
      <c r="C180" s="3"/>
      <c r="D180" s="3"/>
      <c r="E180" s="40"/>
      <c r="F180" s="41"/>
      <c r="G180" s="8"/>
      <c r="H180" s="3"/>
      <c r="I180" s="3"/>
      <c r="J180" s="3"/>
      <c r="K180" s="3"/>
      <c r="L180" s="11"/>
      <c r="M180" s="11"/>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x14ac:dyDescent="0.25">
      <c r="A181" s="42"/>
      <c r="B181" s="3"/>
      <c r="C181" s="3"/>
      <c r="D181" s="3"/>
      <c r="E181" s="40"/>
      <c r="F181" s="41"/>
      <c r="G181" s="8"/>
      <c r="H181" s="3"/>
      <c r="I181" s="3"/>
      <c r="J181" s="3"/>
      <c r="K181" s="3"/>
      <c r="L181" s="11"/>
      <c r="M181" s="11"/>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x14ac:dyDescent="0.25">
      <c r="A182" s="42"/>
      <c r="B182" s="3"/>
      <c r="C182" s="3"/>
      <c r="D182" s="3"/>
      <c r="E182" s="40"/>
      <c r="F182" s="41"/>
      <c r="G182" s="8"/>
      <c r="H182" s="3"/>
      <c r="I182" s="3"/>
      <c r="J182" s="3"/>
      <c r="K182" s="3"/>
      <c r="L182" s="11"/>
      <c r="M182" s="11"/>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x14ac:dyDescent="0.25">
      <c r="A183" s="42"/>
      <c r="B183" s="3"/>
      <c r="C183" s="3"/>
      <c r="D183" s="3"/>
      <c r="E183" s="40"/>
      <c r="F183" s="41"/>
      <c r="G183" s="8"/>
      <c r="H183" s="3"/>
      <c r="I183" s="3"/>
      <c r="J183" s="3"/>
      <c r="K183" s="3"/>
      <c r="L183" s="11"/>
      <c r="M183" s="11"/>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x14ac:dyDescent="0.25">
      <c r="A184" s="42"/>
      <c r="B184" s="3"/>
      <c r="C184" s="3"/>
      <c r="D184" s="3"/>
      <c r="E184" s="40"/>
      <c r="F184" s="41"/>
      <c r="G184" s="8"/>
      <c r="H184" s="3"/>
      <c r="I184" s="3"/>
      <c r="J184" s="3"/>
      <c r="K184" s="3"/>
      <c r="L184" s="11"/>
      <c r="M184" s="11"/>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x14ac:dyDescent="0.25">
      <c r="A185" s="42"/>
      <c r="B185" s="3"/>
      <c r="C185" s="3"/>
      <c r="D185" s="3"/>
      <c r="E185" s="40"/>
      <c r="F185" s="41"/>
      <c r="G185" s="8"/>
      <c r="H185" s="3"/>
      <c r="I185" s="3"/>
      <c r="J185" s="3"/>
      <c r="K185" s="3"/>
      <c r="L185" s="11"/>
      <c r="M185" s="11"/>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x14ac:dyDescent="0.25">
      <c r="A186" s="42"/>
      <c r="B186" s="3"/>
      <c r="C186" s="3"/>
      <c r="D186" s="3"/>
      <c r="E186" s="40"/>
      <c r="F186" s="41"/>
      <c r="G186" s="8"/>
      <c r="H186" s="3"/>
      <c r="I186" s="3"/>
      <c r="J186" s="3"/>
      <c r="K186" s="3"/>
      <c r="L186" s="11"/>
      <c r="M186" s="11"/>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x14ac:dyDescent="0.25">
      <c r="A187" s="42"/>
      <c r="B187" s="3"/>
      <c r="C187" s="3"/>
      <c r="D187" s="3"/>
      <c r="E187" s="40"/>
      <c r="F187" s="41"/>
      <c r="G187" s="8"/>
      <c r="H187" s="3"/>
      <c r="I187" s="3"/>
      <c r="J187" s="3"/>
      <c r="K187" s="3"/>
      <c r="L187" s="11"/>
      <c r="M187" s="11"/>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x14ac:dyDescent="0.25">
      <c r="A188" s="42"/>
      <c r="B188" s="3"/>
      <c r="C188" s="3"/>
      <c r="D188" s="3"/>
      <c r="E188" s="40"/>
      <c r="F188" s="41"/>
      <c r="G188" s="8"/>
      <c r="H188" s="3"/>
      <c r="I188" s="3"/>
      <c r="J188" s="3"/>
      <c r="K188" s="3"/>
      <c r="L188" s="11"/>
      <c r="M188" s="11"/>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x14ac:dyDescent="0.25">
      <c r="A189" s="42"/>
      <c r="B189" s="3"/>
      <c r="C189" s="3"/>
      <c r="D189" s="3"/>
      <c r="E189" s="40"/>
      <c r="F189" s="41"/>
      <c r="G189" s="8"/>
      <c r="H189" s="3"/>
      <c r="I189" s="3"/>
      <c r="J189" s="3"/>
      <c r="K189" s="3"/>
      <c r="L189" s="11"/>
      <c r="M189" s="11"/>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x14ac:dyDescent="0.25">
      <c r="A190" s="42"/>
      <c r="B190" s="3"/>
      <c r="C190" s="3"/>
      <c r="D190" s="3"/>
      <c r="E190" s="40"/>
      <c r="F190" s="41"/>
      <c r="G190" s="8"/>
      <c r="H190" s="3"/>
      <c r="I190" s="3"/>
      <c r="J190" s="3"/>
      <c r="K190" s="3"/>
      <c r="L190" s="11"/>
      <c r="M190" s="11"/>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x14ac:dyDescent="0.25">
      <c r="A191" s="42"/>
      <c r="B191" s="3"/>
      <c r="C191" s="3"/>
      <c r="D191" s="3"/>
      <c r="E191" s="40"/>
      <c r="F191" s="41"/>
      <c r="G191" s="8"/>
      <c r="H191" s="3"/>
      <c r="I191" s="3"/>
      <c r="J191" s="3"/>
      <c r="K191" s="3"/>
      <c r="L191" s="11"/>
      <c r="M191" s="11"/>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x14ac:dyDescent="0.25">
      <c r="A192" s="42"/>
      <c r="B192" s="3"/>
      <c r="C192" s="3"/>
      <c r="D192" s="3"/>
      <c r="E192" s="40"/>
      <c r="F192" s="41"/>
      <c r="G192" s="8"/>
      <c r="H192" s="3"/>
      <c r="I192" s="3"/>
      <c r="J192" s="3"/>
      <c r="K192" s="3"/>
      <c r="L192" s="11"/>
      <c r="M192" s="11"/>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x14ac:dyDescent="0.25">
      <c r="A193" s="42"/>
      <c r="B193" s="3"/>
      <c r="C193" s="3"/>
      <c r="D193" s="3"/>
      <c r="E193" s="40"/>
      <c r="F193" s="41"/>
      <c r="G193" s="8"/>
      <c r="H193" s="3"/>
      <c r="I193" s="3"/>
      <c r="J193" s="3"/>
      <c r="K193" s="3"/>
      <c r="L193" s="11"/>
      <c r="M193" s="11"/>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x14ac:dyDescent="0.25">
      <c r="A194" s="42"/>
      <c r="B194" s="3"/>
      <c r="C194" s="3"/>
      <c r="D194" s="3"/>
      <c r="E194" s="40"/>
      <c r="F194" s="41"/>
      <c r="G194" s="8"/>
      <c r="H194" s="3"/>
      <c r="I194" s="3"/>
      <c r="J194" s="3"/>
      <c r="K194" s="3"/>
      <c r="L194" s="11"/>
      <c r="M194" s="11"/>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x14ac:dyDescent="0.25">
      <c r="A195" s="42"/>
      <c r="B195" s="3"/>
      <c r="C195" s="3"/>
      <c r="D195" s="3"/>
      <c r="E195" s="40"/>
      <c r="F195" s="41"/>
      <c r="G195" s="8"/>
      <c r="H195" s="3"/>
      <c r="I195" s="3"/>
      <c r="J195" s="3"/>
      <c r="K195" s="3"/>
      <c r="L195" s="11"/>
      <c r="M195" s="11"/>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x14ac:dyDescent="0.25">
      <c r="A196" s="42"/>
      <c r="B196" s="3"/>
      <c r="C196" s="3"/>
      <c r="D196" s="3"/>
      <c r="E196" s="40"/>
      <c r="F196" s="41"/>
      <c r="G196" s="8"/>
      <c r="H196" s="3"/>
      <c r="I196" s="3"/>
      <c r="J196" s="3"/>
      <c r="K196" s="3"/>
      <c r="L196" s="11"/>
      <c r="M196" s="11"/>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x14ac:dyDescent="0.25">
      <c r="A197" s="42"/>
      <c r="B197" s="3"/>
      <c r="C197" s="3"/>
      <c r="D197" s="3"/>
      <c r="E197" s="40"/>
      <c r="F197" s="41"/>
      <c r="G197" s="8"/>
      <c r="H197" s="3"/>
      <c r="I197" s="3"/>
      <c r="J197" s="3"/>
      <c r="K197" s="3"/>
      <c r="L197" s="11"/>
      <c r="M197" s="11"/>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x14ac:dyDescent="0.25">
      <c r="A198" s="42"/>
      <c r="B198" s="3"/>
      <c r="C198" s="3"/>
      <c r="D198" s="3"/>
      <c r="E198" s="40"/>
      <c r="F198" s="41"/>
      <c r="G198" s="8"/>
      <c r="H198" s="3"/>
      <c r="I198" s="3"/>
      <c r="J198" s="3"/>
      <c r="K198" s="3"/>
      <c r="L198" s="11"/>
      <c r="M198" s="11"/>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x14ac:dyDescent="0.25">
      <c r="A199" s="42"/>
      <c r="B199" s="3"/>
      <c r="C199" s="3"/>
      <c r="D199" s="3"/>
      <c r="E199" s="40"/>
      <c r="F199" s="41"/>
      <c r="G199" s="8"/>
      <c r="H199" s="3"/>
      <c r="I199" s="3"/>
      <c r="J199" s="3"/>
      <c r="K199" s="3"/>
      <c r="L199" s="11"/>
      <c r="M199" s="11"/>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x14ac:dyDescent="0.25">
      <c r="A200" s="42"/>
      <c r="B200" s="3"/>
      <c r="C200" s="3"/>
      <c r="D200" s="3"/>
      <c r="E200" s="40"/>
      <c r="F200" s="41"/>
      <c r="G200" s="8"/>
      <c r="H200" s="3"/>
      <c r="I200" s="3"/>
      <c r="J200" s="3"/>
      <c r="K200" s="3"/>
      <c r="L200" s="11"/>
      <c r="M200" s="11"/>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x14ac:dyDescent="0.25">
      <c r="A201" s="42"/>
      <c r="B201" s="3"/>
      <c r="C201" s="3"/>
      <c r="D201" s="3"/>
      <c r="E201" s="40"/>
      <c r="F201" s="41"/>
      <c r="G201" s="8"/>
      <c r="H201" s="3"/>
      <c r="I201" s="3"/>
      <c r="J201" s="3"/>
      <c r="K201" s="3"/>
      <c r="L201" s="11"/>
      <c r="M201" s="11"/>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x14ac:dyDescent="0.25">
      <c r="A202" s="42"/>
      <c r="B202" s="3"/>
      <c r="C202" s="3"/>
      <c r="D202" s="3"/>
      <c r="E202" s="40"/>
      <c r="F202" s="41"/>
      <c r="G202" s="8"/>
      <c r="H202" s="3"/>
      <c r="I202" s="3"/>
      <c r="J202" s="3"/>
      <c r="K202" s="3"/>
      <c r="L202" s="11"/>
      <c r="M202" s="11"/>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x14ac:dyDescent="0.25">
      <c r="A203" s="42"/>
      <c r="B203" s="3"/>
      <c r="C203" s="3"/>
      <c r="D203" s="3"/>
      <c r="E203" s="40"/>
      <c r="F203" s="41"/>
      <c r="G203" s="8"/>
      <c r="H203" s="3"/>
      <c r="I203" s="3"/>
      <c r="J203" s="3"/>
      <c r="K203" s="3"/>
      <c r="L203" s="11"/>
      <c r="M203" s="11"/>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x14ac:dyDescent="0.25">
      <c r="A204" s="42"/>
      <c r="B204" s="3"/>
      <c r="C204" s="3"/>
      <c r="D204" s="3"/>
      <c r="E204" s="40"/>
      <c r="F204" s="41"/>
      <c r="G204" s="8"/>
      <c r="H204" s="3"/>
      <c r="I204" s="3"/>
      <c r="J204" s="3"/>
      <c r="K204" s="3"/>
      <c r="L204" s="11"/>
      <c r="M204" s="11"/>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x14ac:dyDescent="0.25">
      <c r="A205" s="42"/>
      <c r="B205" s="3"/>
      <c r="C205" s="3"/>
      <c r="D205" s="3"/>
      <c r="E205" s="40"/>
      <c r="F205" s="41"/>
      <c r="G205" s="8"/>
      <c r="H205" s="3"/>
      <c r="I205" s="3"/>
      <c r="J205" s="3"/>
      <c r="K205" s="3"/>
      <c r="L205" s="11"/>
      <c r="M205" s="11"/>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x14ac:dyDescent="0.25">
      <c r="A206" s="42"/>
      <c r="B206" s="3"/>
      <c r="C206" s="3"/>
      <c r="D206" s="3"/>
      <c r="E206" s="40"/>
      <c r="F206" s="41"/>
      <c r="G206" s="8"/>
      <c r="H206" s="3"/>
      <c r="I206" s="3"/>
      <c r="J206" s="3"/>
      <c r="K206" s="3"/>
      <c r="L206" s="11"/>
      <c r="M206" s="11"/>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x14ac:dyDescent="0.25">
      <c r="A207" s="42"/>
      <c r="B207" s="3"/>
      <c r="C207" s="3"/>
      <c r="D207" s="3"/>
      <c r="E207" s="40"/>
      <c r="F207" s="41"/>
      <c r="G207" s="8"/>
      <c r="H207" s="3"/>
      <c r="I207" s="3"/>
      <c r="J207" s="3"/>
      <c r="K207" s="3"/>
      <c r="L207" s="11"/>
      <c r="M207" s="11"/>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x14ac:dyDescent="0.25">
      <c r="A208" s="42"/>
      <c r="B208" s="3"/>
      <c r="C208" s="3"/>
      <c r="D208" s="3"/>
      <c r="E208" s="40"/>
      <c r="F208" s="41"/>
      <c r="G208" s="8"/>
      <c r="H208" s="3"/>
      <c r="I208" s="3"/>
      <c r="J208" s="3"/>
      <c r="K208" s="3"/>
      <c r="L208" s="11"/>
      <c r="M208" s="11"/>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x14ac:dyDescent="0.25">
      <c r="A209" s="42"/>
      <c r="B209" s="3"/>
      <c r="C209" s="3"/>
      <c r="D209" s="3"/>
      <c r="E209" s="40"/>
      <c r="F209" s="41"/>
      <c r="G209" s="8"/>
      <c r="H209" s="3"/>
      <c r="I209" s="3"/>
      <c r="J209" s="3"/>
      <c r="K209" s="3"/>
      <c r="L209" s="11"/>
      <c r="M209" s="11"/>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x14ac:dyDescent="0.25">
      <c r="A210" s="42"/>
      <c r="B210" s="3"/>
      <c r="C210" s="3"/>
      <c r="D210" s="3"/>
      <c r="E210" s="40"/>
      <c r="F210" s="41"/>
      <c r="G210" s="8"/>
      <c r="H210" s="3"/>
      <c r="I210" s="3"/>
      <c r="J210" s="3"/>
      <c r="K210" s="3"/>
      <c r="L210" s="11"/>
      <c r="M210" s="11"/>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x14ac:dyDescent="0.25">
      <c r="A211" s="42"/>
      <c r="B211" s="3"/>
      <c r="C211" s="3"/>
      <c r="D211" s="3"/>
      <c r="E211" s="40"/>
      <c r="F211" s="41"/>
      <c r="G211" s="8"/>
      <c r="H211" s="3"/>
      <c r="I211" s="3"/>
      <c r="J211" s="3"/>
      <c r="K211" s="3"/>
      <c r="L211" s="11"/>
      <c r="M211" s="11"/>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x14ac:dyDescent="0.25">
      <c r="A212" s="42"/>
      <c r="B212" s="3"/>
      <c r="C212" s="3"/>
      <c r="D212" s="3"/>
      <c r="E212" s="40"/>
      <c r="F212" s="41"/>
      <c r="G212" s="8"/>
      <c r="H212" s="3"/>
      <c r="I212" s="3"/>
      <c r="J212" s="3"/>
      <c r="K212" s="3"/>
      <c r="L212" s="11"/>
      <c r="M212" s="11"/>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x14ac:dyDescent="0.25">
      <c r="A213" s="42"/>
      <c r="B213" s="3"/>
      <c r="C213" s="3"/>
      <c r="D213" s="3"/>
      <c r="E213" s="40"/>
      <c r="F213" s="41"/>
      <c r="G213" s="8"/>
      <c r="H213" s="3"/>
      <c r="I213" s="3"/>
      <c r="J213" s="3"/>
      <c r="K213" s="3"/>
      <c r="L213" s="11"/>
      <c r="M213" s="11"/>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x14ac:dyDescent="0.25">
      <c r="A214" s="42"/>
      <c r="B214" s="3"/>
      <c r="C214" s="3"/>
      <c r="D214" s="3"/>
      <c r="E214" s="40"/>
      <c r="F214" s="41"/>
      <c r="G214" s="8"/>
      <c r="H214" s="3"/>
      <c r="I214" s="3"/>
      <c r="J214" s="3"/>
      <c r="K214" s="3"/>
      <c r="L214" s="11"/>
      <c r="M214" s="11"/>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x14ac:dyDescent="0.25">
      <c r="A215" s="42"/>
      <c r="B215" s="3"/>
      <c r="C215" s="3"/>
      <c r="D215" s="3"/>
      <c r="E215" s="40"/>
      <c r="F215" s="41"/>
      <c r="G215" s="8"/>
      <c r="H215" s="3"/>
      <c r="I215" s="3"/>
      <c r="J215" s="3"/>
      <c r="K215" s="3"/>
      <c r="L215" s="11"/>
      <c r="M215" s="11"/>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x14ac:dyDescent="0.25">
      <c r="A216" s="42"/>
      <c r="B216" s="3"/>
      <c r="C216" s="3"/>
      <c r="D216" s="3"/>
      <c r="E216" s="40"/>
      <c r="F216" s="41"/>
      <c r="G216" s="8"/>
      <c r="H216" s="3"/>
      <c r="I216" s="3"/>
      <c r="J216" s="3"/>
      <c r="K216" s="3"/>
      <c r="L216" s="11"/>
      <c r="M216" s="11"/>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x14ac:dyDescent="0.25">
      <c r="A217" s="42"/>
      <c r="B217" s="3"/>
      <c r="C217" s="3"/>
      <c r="D217" s="3"/>
      <c r="E217" s="40"/>
      <c r="F217" s="41"/>
      <c r="G217" s="8"/>
      <c r="H217" s="3"/>
      <c r="I217" s="3"/>
      <c r="J217" s="3"/>
      <c r="K217" s="3"/>
      <c r="L217" s="11"/>
      <c r="M217" s="11"/>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x14ac:dyDescent="0.25">
      <c r="A218" s="42"/>
      <c r="B218" s="3"/>
      <c r="C218" s="3"/>
      <c r="D218" s="3"/>
      <c r="E218" s="40"/>
      <c r="F218" s="41"/>
      <c r="G218" s="8"/>
      <c r="H218" s="3"/>
      <c r="I218" s="3"/>
      <c r="J218" s="3"/>
      <c r="K218" s="3"/>
      <c r="L218" s="11"/>
      <c r="M218" s="11"/>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x14ac:dyDescent="0.25">
      <c r="A219" s="42"/>
      <c r="B219" s="3"/>
      <c r="C219" s="3"/>
      <c r="D219" s="3"/>
      <c r="E219" s="40"/>
      <c r="F219" s="41"/>
      <c r="G219" s="8"/>
      <c r="H219" s="3"/>
      <c r="I219" s="3"/>
      <c r="J219" s="3"/>
      <c r="K219" s="3"/>
      <c r="L219" s="11"/>
      <c r="M219" s="11"/>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x14ac:dyDescent="0.25">
      <c r="A220" s="42"/>
      <c r="B220" s="3"/>
      <c r="C220" s="3"/>
      <c r="D220" s="3"/>
      <c r="E220" s="40"/>
      <c r="F220" s="41"/>
      <c r="G220" s="8"/>
      <c r="H220" s="3"/>
      <c r="I220" s="3"/>
      <c r="J220" s="3"/>
      <c r="K220" s="3"/>
      <c r="L220" s="11"/>
      <c r="M220" s="11"/>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x14ac:dyDescent="0.25">
      <c r="A221" s="42"/>
      <c r="B221" s="3"/>
      <c r="C221" s="3"/>
      <c r="D221" s="3"/>
      <c r="E221" s="40"/>
      <c r="F221" s="41"/>
      <c r="G221" s="8"/>
      <c r="H221" s="3"/>
      <c r="I221" s="3"/>
      <c r="J221" s="3"/>
      <c r="K221" s="3"/>
      <c r="L221" s="11"/>
      <c r="M221" s="11"/>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x14ac:dyDescent="0.25">
      <c r="A222" s="42"/>
      <c r="B222" s="3"/>
      <c r="C222" s="3"/>
      <c r="D222" s="3"/>
      <c r="E222" s="40"/>
      <c r="F222" s="41"/>
      <c r="G222" s="8"/>
      <c r="H222" s="3"/>
      <c r="I222" s="3"/>
      <c r="J222" s="3"/>
      <c r="K222" s="3"/>
      <c r="L222" s="11"/>
      <c r="M222" s="11"/>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x14ac:dyDescent="0.25">
      <c r="A223" s="42"/>
      <c r="B223" s="3"/>
      <c r="C223" s="3"/>
      <c r="D223" s="3"/>
      <c r="E223" s="40"/>
      <c r="F223" s="41"/>
      <c r="G223" s="8"/>
      <c r="H223" s="3"/>
      <c r="I223" s="3"/>
      <c r="J223" s="3"/>
      <c r="K223" s="3"/>
      <c r="L223" s="11"/>
      <c r="M223" s="11"/>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x14ac:dyDescent="0.25">
      <c r="A224" s="42"/>
      <c r="B224" s="3"/>
      <c r="C224" s="3"/>
      <c r="D224" s="3"/>
      <c r="E224" s="40"/>
      <c r="F224" s="41"/>
      <c r="G224" s="8"/>
      <c r="H224" s="3"/>
      <c r="I224" s="3"/>
      <c r="J224" s="3"/>
      <c r="K224" s="3"/>
      <c r="L224" s="11"/>
      <c r="M224" s="11"/>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x14ac:dyDescent="0.25">
      <c r="A225" s="42"/>
      <c r="B225" s="3"/>
      <c r="C225" s="3"/>
      <c r="D225" s="3"/>
      <c r="E225" s="40"/>
      <c r="F225" s="41"/>
      <c r="G225" s="8"/>
      <c r="H225" s="3"/>
      <c r="I225" s="3"/>
      <c r="J225" s="3"/>
      <c r="K225" s="3"/>
      <c r="L225" s="11"/>
      <c r="M225" s="11"/>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x14ac:dyDescent="0.25">
      <c r="A226" s="42"/>
      <c r="B226" s="3"/>
      <c r="C226" s="3"/>
      <c r="D226" s="3"/>
      <c r="E226" s="40"/>
      <c r="F226" s="41"/>
      <c r="G226" s="8"/>
      <c r="H226" s="3"/>
      <c r="I226" s="3"/>
      <c r="J226" s="3"/>
      <c r="K226" s="3"/>
      <c r="L226" s="11"/>
      <c r="M226" s="11"/>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x14ac:dyDescent="0.25">
      <c r="A227" s="42"/>
      <c r="B227" s="3"/>
      <c r="C227" s="3"/>
      <c r="D227" s="3"/>
      <c r="E227" s="40"/>
      <c r="F227" s="41"/>
      <c r="G227" s="8"/>
      <c r="H227" s="3"/>
      <c r="I227" s="3"/>
      <c r="J227" s="3"/>
      <c r="K227" s="3"/>
      <c r="L227" s="11"/>
      <c r="M227" s="11"/>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x14ac:dyDescent="0.25">
      <c r="A228" s="42"/>
      <c r="B228" s="3"/>
      <c r="C228" s="3"/>
      <c r="D228" s="3"/>
      <c r="E228" s="40"/>
      <c r="F228" s="41"/>
      <c r="G228" s="8"/>
      <c r="H228" s="3"/>
      <c r="I228" s="3"/>
      <c r="J228" s="3"/>
      <c r="K228" s="3"/>
      <c r="L228" s="11"/>
      <c r="M228" s="11"/>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x14ac:dyDescent="0.25">
      <c r="A229" s="42"/>
      <c r="B229" s="3"/>
      <c r="C229" s="3"/>
      <c r="D229" s="3"/>
      <c r="E229" s="40"/>
      <c r="F229" s="41"/>
      <c r="G229" s="8"/>
      <c r="H229" s="3"/>
      <c r="I229" s="3"/>
      <c r="J229" s="3"/>
      <c r="K229" s="3"/>
      <c r="L229" s="11"/>
      <c r="M229" s="11"/>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x14ac:dyDescent="0.25">
      <c r="A230" s="42"/>
      <c r="B230" s="3"/>
      <c r="C230" s="3"/>
      <c r="D230" s="3"/>
      <c r="E230" s="40"/>
      <c r="F230" s="41"/>
      <c r="G230" s="8"/>
      <c r="H230" s="3"/>
      <c r="I230" s="3"/>
      <c r="J230" s="3"/>
      <c r="K230" s="3"/>
      <c r="L230" s="11"/>
      <c r="M230" s="11"/>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x14ac:dyDescent="0.25">
      <c r="A231" s="42"/>
      <c r="B231" s="3"/>
      <c r="C231" s="3"/>
      <c r="D231" s="3"/>
      <c r="E231" s="40"/>
      <c r="F231" s="41"/>
      <c r="G231" s="8"/>
      <c r="H231" s="3"/>
      <c r="I231" s="3"/>
      <c r="J231" s="3"/>
      <c r="K231" s="3"/>
      <c r="L231" s="11"/>
      <c r="M231" s="11"/>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x14ac:dyDescent="0.25">
      <c r="A232" s="42"/>
      <c r="B232" s="3"/>
      <c r="C232" s="3"/>
      <c r="D232" s="3"/>
      <c r="E232" s="40"/>
      <c r="F232" s="41"/>
      <c r="G232" s="8"/>
      <c r="H232" s="3"/>
      <c r="I232" s="3"/>
      <c r="J232" s="3"/>
      <c r="K232" s="3"/>
      <c r="L232" s="11"/>
      <c r="M232" s="11"/>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x14ac:dyDescent="0.25">
      <c r="A233" s="42"/>
      <c r="B233" s="3"/>
      <c r="C233" s="3"/>
      <c r="D233" s="3"/>
      <c r="E233" s="40"/>
      <c r="F233" s="41"/>
      <c r="G233" s="8"/>
      <c r="H233" s="3"/>
      <c r="I233" s="3"/>
      <c r="J233" s="3"/>
      <c r="K233" s="3"/>
      <c r="L233" s="11"/>
      <c r="M233" s="11"/>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x14ac:dyDescent="0.25">
      <c r="A234" s="42"/>
      <c r="B234" s="3"/>
      <c r="C234" s="3"/>
      <c r="D234" s="3"/>
      <c r="E234" s="40"/>
      <c r="F234" s="41"/>
      <c r="G234" s="8"/>
      <c r="H234" s="3"/>
      <c r="I234" s="3"/>
      <c r="J234" s="3"/>
      <c r="K234" s="3"/>
      <c r="L234" s="11"/>
      <c r="M234" s="11"/>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x14ac:dyDescent="0.25">
      <c r="A235" s="42"/>
      <c r="B235" s="3"/>
      <c r="C235" s="3"/>
      <c r="D235" s="3"/>
      <c r="E235" s="40"/>
      <c r="F235" s="41"/>
      <c r="G235" s="8"/>
      <c r="H235" s="3"/>
      <c r="I235" s="3"/>
      <c r="J235" s="3"/>
      <c r="K235" s="3"/>
      <c r="L235" s="11"/>
      <c r="M235" s="11"/>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x14ac:dyDescent="0.25">
      <c r="A236" s="42"/>
      <c r="B236" s="3"/>
      <c r="C236" s="3"/>
      <c r="D236" s="3"/>
      <c r="E236" s="40"/>
      <c r="F236" s="41"/>
      <c r="G236" s="8"/>
      <c r="H236" s="3"/>
      <c r="I236" s="3"/>
      <c r="J236" s="3"/>
      <c r="K236" s="3"/>
      <c r="L236" s="11"/>
      <c r="M236" s="11"/>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x14ac:dyDescent="0.25">
      <c r="A237" s="42"/>
      <c r="B237" s="3"/>
      <c r="C237" s="3"/>
      <c r="D237" s="3"/>
      <c r="E237" s="40"/>
      <c r="F237" s="41"/>
      <c r="G237" s="8"/>
      <c r="H237" s="3"/>
      <c r="I237" s="3"/>
      <c r="J237" s="3"/>
      <c r="K237" s="3"/>
      <c r="L237" s="11"/>
      <c r="M237" s="11"/>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x14ac:dyDescent="0.25">
      <c r="A238" s="42"/>
      <c r="B238" s="3"/>
      <c r="C238" s="3"/>
      <c r="D238" s="3"/>
      <c r="E238" s="40"/>
      <c r="F238" s="41"/>
      <c r="G238" s="8"/>
      <c r="H238" s="3"/>
      <c r="I238" s="3"/>
      <c r="J238" s="3"/>
      <c r="K238" s="3"/>
      <c r="L238" s="11"/>
      <c r="M238" s="11"/>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x14ac:dyDescent="0.25">
      <c r="A239" s="42"/>
      <c r="B239" s="3"/>
      <c r="C239" s="3"/>
      <c r="D239" s="3"/>
      <c r="E239" s="40"/>
      <c r="F239" s="41"/>
      <c r="G239" s="8"/>
      <c r="H239" s="3"/>
      <c r="I239" s="3"/>
      <c r="J239" s="3"/>
      <c r="K239" s="3"/>
      <c r="L239" s="11"/>
      <c r="M239" s="11"/>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x14ac:dyDescent="0.25">
      <c r="A240" s="42"/>
      <c r="B240" s="3"/>
      <c r="C240" s="3"/>
      <c r="D240" s="3"/>
      <c r="E240" s="40"/>
      <c r="F240" s="41"/>
      <c r="G240" s="8"/>
      <c r="H240" s="3"/>
      <c r="I240" s="3"/>
      <c r="J240" s="3"/>
      <c r="K240" s="3"/>
      <c r="L240" s="11"/>
      <c r="M240" s="11"/>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x14ac:dyDescent="0.25">
      <c r="A241" s="42"/>
      <c r="B241" s="3"/>
      <c r="C241" s="3"/>
      <c r="D241" s="3"/>
      <c r="E241" s="40"/>
      <c r="F241" s="41"/>
      <c r="G241" s="8"/>
      <c r="H241" s="3"/>
      <c r="I241" s="3"/>
      <c r="J241" s="3"/>
      <c r="K241" s="3"/>
      <c r="L241" s="11"/>
      <c r="M241" s="11"/>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x14ac:dyDescent="0.25">
      <c r="A242" s="42"/>
      <c r="B242" s="3"/>
      <c r="C242" s="3"/>
      <c r="D242" s="3"/>
      <c r="E242" s="40"/>
      <c r="F242" s="41"/>
      <c r="G242" s="8"/>
      <c r="H242" s="3"/>
      <c r="I242" s="3"/>
      <c r="J242" s="3"/>
      <c r="K242" s="3"/>
      <c r="L242" s="11"/>
      <c r="M242" s="11"/>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x14ac:dyDescent="0.25">
      <c r="A243" s="42"/>
      <c r="B243" s="3"/>
      <c r="C243" s="3"/>
      <c r="D243" s="3"/>
      <c r="E243" s="40"/>
      <c r="F243" s="41"/>
      <c r="G243" s="8"/>
      <c r="H243" s="3"/>
      <c r="I243" s="3"/>
      <c r="J243" s="3"/>
      <c r="K243" s="3"/>
      <c r="L243" s="11"/>
      <c r="M243" s="11"/>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x14ac:dyDescent="0.25">
      <c r="A244" s="42"/>
      <c r="B244" s="3"/>
      <c r="C244" s="3"/>
      <c r="D244" s="3"/>
      <c r="E244" s="40"/>
      <c r="F244" s="41"/>
      <c r="G244" s="8"/>
      <c r="H244" s="3"/>
      <c r="I244" s="3"/>
      <c r="J244" s="3"/>
      <c r="K244" s="3"/>
      <c r="L244" s="11"/>
      <c r="M244" s="11"/>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x14ac:dyDescent="0.25">
      <c r="A245" s="42"/>
      <c r="B245" s="3"/>
      <c r="C245" s="3"/>
      <c r="D245" s="3"/>
      <c r="E245" s="40"/>
      <c r="F245" s="41"/>
      <c r="G245" s="8"/>
      <c r="H245" s="3"/>
      <c r="I245" s="3"/>
      <c r="J245" s="3"/>
      <c r="K245" s="3"/>
      <c r="L245" s="11"/>
      <c r="M245" s="11"/>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x14ac:dyDescent="0.25">
      <c r="A246" s="42"/>
      <c r="B246" s="3"/>
      <c r="C246" s="3"/>
      <c r="D246" s="3"/>
      <c r="E246" s="40"/>
      <c r="F246" s="41"/>
      <c r="G246" s="8"/>
      <c r="H246" s="3"/>
      <c r="I246" s="3"/>
      <c r="J246" s="3"/>
      <c r="K246" s="3"/>
      <c r="L246" s="11"/>
      <c r="M246" s="11"/>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x14ac:dyDescent="0.25">
      <c r="A247" s="42"/>
      <c r="B247" s="3"/>
      <c r="C247" s="3"/>
      <c r="D247" s="3"/>
      <c r="E247" s="40"/>
      <c r="F247" s="41"/>
      <c r="G247" s="8"/>
      <c r="H247" s="3"/>
      <c r="I247" s="3"/>
      <c r="J247" s="3"/>
      <c r="K247" s="3"/>
      <c r="L247" s="11"/>
      <c r="M247" s="11"/>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x14ac:dyDescent="0.25">
      <c r="A248" s="42"/>
      <c r="B248" s="3"/>
      <c r="C248" s="3"/>
      <c r="D248" s="3"/>
      <c r="E248" s="40"/>
      <c r="F248" s="41"/>
      <c r="G248" s="8"/>
      <c r="H248" s="3"/>
      <c r="I248" s="3"/>
      <c r="J248" s="3"/>
      <c r="K248" s="3"/>
      <c r="L248" s="11"/>
      <c r="M248" s="11"/>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x14ac:dyDescent="0.25">
      <c r="A249" s="42"/>
      <c r="B249" s="3"/>
      <c r="C249" s="3"/>
      <c r="D249" s="3"/>
      <c r="E249" s="40"/>
      <c r="F249" s="41"/>
      <c r="G249" s="8"/>
      <c r="H249" s="3"/>
      <c r="I249" s="3"/>
      <c r="J249" s="3"/>
      <c r="K249" s="3"/>
      <c r="L249" s="11"/>
      <c r="M249" s="11"/>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x14ac:dyDescent="0.25">
      <c r="A250" s="42"/>
      <c r="B250" s="3"/>
      <c r="C250" s="3"/>
      <c r="D250" s="3"/>
      <c r="E250" s="40"/>
      <c r="F250" s="41"/>
      <c r="G250" s="8"/>
      <c r="H250" s="3"/>
      <c r="I250" s="3"/>
      <c r="J250" s="3"/>
      <c r="K250" s="3"/>
      <c r="L250" s="11"/>
      <c r="M250" s="11"/>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x14ac:dyDescent="0.25">
      <c r="A251" s="42"/>
      <c r="B251" s="3"/>
      <c r="C251" s="3"/>
      <c r="D251" s="3"/>
      <c r="E251" s="40"/>
      <c r="F251" s="41"/>
      <c r="G251" s="8"/>
      <c r="H251" s="3"/>
      <c r="I251" s="3"/>
      <c r="J251" s="3"/>
      <c r="K251" s="3"/>
      <c r="L251" s="11"/>
      <c r="M251" s="11"/>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x14ac:dyDescent="0.25">
      <c r="A252" s="42"/>
      <c r="B252" s="3"/>
      <c r="C252" s="3"/>
      <c r="D252" s="3"/>
      <c r="E252" s="40"/>
      <c r="F252" s="41"/>
      <c r="G252" s="8"/>
      <c r="H252" s="3"/>
      <c r="I252" s="3"/>
      <c r="J252" s="3"/>
      <c r="K252" s="3"/>
      <c r="L252" s="11"/>
      <c r="M252" s="11"/>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x14ac:dyDescent="0.25">
      <c r="A253" s="42"/>
      <c r="B253" s="3"/>
      <c r="C253" s="3"/>
      <c r="D253" s="3"/>
      <c r="E253" s="40"/>
      <c r="F253" s="41"/>
      <c r="G253" s="8"/>
      <c r="H253" s="3"/>
      <c r="I253" s="3"/>
      <c r="J253" s="3"/>
      <c r="K253" s="3"/>
      <c r="L253" s="11"/>
      <c r="M253" s="11"/>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x14ac:dyDescent="0.25">
      <c r="A254" s="42"/>
      <c r="B254" s="3"/>
      <c r="C254" s="3"/>
      <c r="D254" s="3"/>
      <c r="E254" s="40"/>
      <c r="F254" s="41"/>
      <c r="G254" s="8"/>
      <c r="H254" s="3"/>
      <c r="I254" s="3"/>
      <c r="J254" s="3"/>
      <c r="K254" s="3"/>
      <c r="L254" s="11"/>
      <c r="M254" s="11"/>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x14ac:dyDescent="0.25">
      <c r="A255" s="42"/>
      <c r="B255" s="3"/>
      <c r="C255" s="3"/>
      <c r="D255" s="3"/>
      <c r="E255" s="40"/>
      <c r="F255" s="41"/>
      <c r="G255" s="8"/>
      <c r="H255" s="3"/>
      <c r="I255" s="3"/>
      <c r="J255" s="3"/>
      <c r="K255" s="3"/>
      <c r="L255" s="11"/>
      <c r="M255" s="11"/>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x14ac:dyDescent="0.25">
      <c r="A256" s="42"/>
      <c r="B256" s="3"/>
      <c r="C256" s="3"/>
      <c r="D256" s="3"/>
      <c r="E256" s="40"/>
      <c r="F256" s="41"/>
      <c r="G256" s="8"/>
      <c r="H256" s="3"/>
      <c r="I256" s="3"/>
      <c r="J256" s="3"/>
      <c r="K256" s="3"/>
      <c r="L256" s="11"/>
      <c r="M256" s="11"/>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x14ac:dyDescent="0.25">
      <c r="A257" s="42"/>
      <c r="B257" s="3"/>
      <c r="C257" s="3"/>
      <c r="D257" s="3"/>
      <c r="E257" s="40"/>
      <c r="F257" s="41"/>
      <c r="G257" s="8"/>
      <c r="H257" s="3"/>
      <c r="I257" s="3"/>
      <c r="J257" s="3"/>
      <c r="K257" s="3"/>
      <c r="L257" s="11"/>
      <c r="M257" s="11"/>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x14ac:dyDescent="0.25">
      <c r="A258" s="42"/>
      <c r="B258" s="3"/>
      <c r="C258" s="3"/>
      <c r="D258" s="3"/>
      <c r="E258" s="40"/>
      <c r="F258" s="41"/>
      <c r="G258" s="8"/>
      <c r="H258" s="3"/>
      <c r="I258" s="3"/>
      <c r="J258" s="3"/>
      <c r="K258" s="3"/>
      <c r="L258" s="11"/>
      <c r="M258" s="11"/>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x14ac:dyDescent="0.25">
      <c r="A259" s="42"/>
      <c r="B259" s="3"/>
      <c r="C259" s="3"/>
      <c r="D259" s="3"/>
      <c r="E259" s="40"/>
      <c r="F259" s="41"/>
      <c r="G259" s="8"/>
      <c r="H259" s="3"/>
      <c r="I259" s="3"/>
      <c r="J259" s="3"/>
      <c r="K259" s="3"/>
      <c r="L259" s="11"/>
      <c r="M259" s="11"/>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x14ac:dyDescent="0.25">
      <c r="A260" s="42"/>
      <c r="B260" s="3"/>
      <c r="C260" s="3"/>
      <c r="D260" s="3"/>
      <c r="E260" s="40"/>
      <c r="F260" s="41"/>
      <c r="G260" s="8"/>
      <c r="H260" s="3"/>
      <c r="I260" s="3"/>
      <c r="J260" s="3"/>
      <c r="K260" s="3"/>
      <c r="L260" s="11"/>
      <c r="M260" s="11"/>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x14ac:dyDescent="0.25">
      <c r="A261" s="42"/>
      <c r="B261" s="3"/>
      <c r="C261" s="3"/>
      <c r="D261" s="3"/>
      <c r="E261" s="40"/>
      <c r="F261" s="41"/>
      <c r="G261" s="8"/>
      <c r="H261" s="3"/>
      <c r="I261" s="3"/>
      <c r="J261" s="3"/>
      <c r="K261" s="3"/>
      <c r="L261" s="11"/>
      <c r="M261" s="11"/>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x14ac:dyDescent="0.25">
      <c r="A262" s="42"/>
      <c r="B262" s="3"/>
      <c r="C262" s="3"/>
      <c r="D262" s="3"/>
      <c r="E262" s="40"/>
      <c r="F262" s="41"/>
      <c r="G262" s="8"/>
      <c r="H262" s="3"/>
      <c r="I262" s="3"/>
      <c r="J262" s="3"/>
      <c r="K262" s="3"/>
      <c r="L262" s="11"/>
      <c r="M262" s="11"/>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x14ac:dyDescent="0.25">
      <c r="A263" s="42"/>
      <c r="B263" s="3"/>
      <c r="C263" s="3"/>
      <c r="D263" s="3"/>
      <c r="E263" s="40"/>
      <c r="F263" s="41"/>
      <c r="G263" s="8"/>
      <c r="H263" s="3"/>
      <c r="I263" s="3"/>
      <c r="J263" s="3"/>
      <c r="K263" s="3"/>
      <c r="L263" s="11"/>
      <c r="M263" s="11"/>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x14ac:dyDescent="0.25">
      <c r="A264" s="42"/>
      <c r="B264" s="3"/>
      <c r="C264" s="3"/>
      <c r="D264" s="3"/>
      <c r="E264" s="40"/>
      <c r="F264" s="41"/>
      <c r="G264" s="8"/>
      <c r="H264" s="3"/>
      <c r="I264" s="3"/>
      <c r="J264" s="3"/>
      <c r="K264" s="3"/>
      <c r="L264" s="11"/>
      <c r="M264" s="11"/>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x14ac:dyDescent="0.25">
      <c r="A265" s="42"/>
      <c r="B265" s="3"/>
      <c r="C265" s="3"/>
      <c r="D265" s="3"/>
      <c r="E265" s="40"/>
      <c r="F265" s="41"/>
      <c r="G265" s="8"/>
      <c r="H265" s="3"/>
      <c r="I265" s="3"/>
      <c r="J265" s="3"/>
      <c r="K265" s="3"/>
      <c r="L265" s="11"/>
      <c r="M265" s="11"/>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x14ac:dyDescent="0.25">
      <c r="A266" s="42"/>
      <c r="B266" s="3"/>
      <c r="C266" s="3"/>
      <c r="D266" s="3"/>
      <c r="E266" s="40"/>
      <c r="F266" s="41"/>
      <c r="G266" s="8"/>
      <c r="H266" s="3"/>
      <c r="I266" s="3"/>
      <c r="J266" s="3"/>
      <c r="K266" s="3"/>
      <c r="L266" s="11"/>
      <c r="M266" s="11"/>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x14ac:dyDescent="0.25">
      <c r="A267" s="42"/>
      <c r="B267" s="3"/>
      <c r="C267" s="3"/>
      <c r="D267" s="3"/>
      <c r="E267" s="40"/>
      <c r="F267" s="41"/>
      <c r="G267" s="8"/>
      <c r="H267" s="3"/>
      <c r="I267" s="3"/>
      <c r="J267" s="3"/>
      <c r="K267" s="3"/>
      <c r="L267" s="11"/>
      <c r="M267" s="11"/>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x14ac:dyDescent="0.25">
      <c r="A268" s="42"/>
      <c r="B268" s="3"/>
      <c r="C268" s="3"/>
      <c r="D268" s="3"/>
      <c r="E268" s="40"/>
      <c r="F268" s="41"/>
      <c r="G268" s="8"/>
      <c r="H268" s="3"/>
      <c r="I268" s="3"/>
      <c r="J268" s="3"/>
      <c r="K268" s="3"/>
      <c r="L268" s="11"/>
      <c r="M268" s="11"/>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x14ac:dyDescent="0.25">
      <c r="A269" s="42"/>
      <c r="B269" s="3"/>
      <c r="C269" s="3"/>
      <c r="D269" s="3"/>
      <c r="E269" s="40"/>
      <c r="F269" s="41"/>
      <c r="G269" s="8"/>
      <c r="H269" s="3"/>
      <c r="I269" s="3"/>
      <c r="J269" s="3"/>
      <c r="K269" s="3"/>
      <c r="L269" s="11"/>
      <c r="M269" s="11"/>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x14ac:dyDescent="0.25">
      <c r="A270" s="42"/>
      <c r="B270" s="3"/>
      <c r="C270" s="3"/>
      <c r="D270" s="3"/>
      <c r="E270" s="40"/>
      <c r="F270" s="41"/>
      <c r="G270" s="8"/>
      <c r="H270" s="3"/>
      <c r="I270" s="3"/>
      <c r="J270" s="3"/>
      <c r="K270" s="3"/>
      <c r="L270" s="11"/>
      <c r="M270" s="11"/>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x14ac:dyDescent="0.25">
      <c r="A271" s="42"/>
      <c r="B271" s="3"/>
      <c r="C271" s="3"/>
      <c r="D271" s="3"/>
      <c r="E271" s="40"/>
      <c r="F271" s="41"/>
      <c r="G271" s="8"/>
      <c r="H271" s="3"/>
      <c r="I271" s="3"/>
      <c r="J271" s="3"/>
      <c r="K271" s="3"/>
      <c r="L271" s="11"/>
      <c r="M271" s="11"/>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x14ac:dyDescent="0.25">
      <c r="A272" s="42"/>
      <c r="B272" s="3"/>
      <c r="C272" s="3"/>
      <c r="D272" s="3"/>
      <c r="E272" s="40"/>
      <c r="F272" s="41"/>
      <c r="G272" s="8"/>
      <c r="H272" s="3"/>
      <c r="I272" s="3"/>
      <c r="J272" s="3"/>
      <c r="K272" s="3"/>
      <c r="L272" s="11"/>
      <c r="M272" s="11"/>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x14ac:dyDescent="0.25">
      <c r="A273" s="42"/>
      <c r="B273" s="3"/>
      <c r="C273" s="3"/>
      <c r="D273" s="3"/>
      <c r="E273" s="40"/>
      <c r="F273" s="41"/>
      <c r="G273" s="8"/>
      <c r="H273" s="3"/>
      <c r="I273" s="3"/>
      <c r="J273" s="3"/>
      <c r="K273" s="3"/>
      <c r="L273" s="11"/>
      <c r="M273" s="11"/>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x14ac:dyDescent="0.25">
      <c r="A274" s="42"/>
      <c r="B274" s="3"/>
      <c r="C274" s="3"/>
      <c r="D274" s="3"/>
      <c r="E274" s="40"/>
      <c r="F274" s="41"/>
      <c r="G274" s="8"/>
      <c r="H274" s="3"/>
      <c r="I274" s="3"/>
      <c r="J274" s="3"/>
      <c r="K274" s="3"/>
      <c r="L274" s="11"/>
      <c r="M274" s="11"/>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x14ac:dyDescent="0.25">
      <c r="A275" s="42"/>
      <c r="B275" s="3"/>
      <c r="C275" s="3"/>
      <c r="D275" s="3"/>
      <c r="E275" s="40"/>
      <c r="F275" s="41"/>
      <c r="G275" s="8"/>
      <c r="H275" s="3"/>
      <c r="I275" s="3"/>
      <c r="J275" s="3"/>
      <c r="K275" s="3"/>
      <c r="L275" s="11"/>
      <c r="M275" s="11"/>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x14ac:dyDescent="0.25">
      <c r="A276" s="42"/>
      <c r="B276" s="3"/>
      <c r="C276" s="3"/>
      <c r="D276" s="3"/>
      <c r="E276" s="40"/>
      <c r="F276" s="41"/>
      <c r="G276" s="8"/>
      <c r="H276" s="3"/>
      <c r="I276" s="3"/>
      <c r="J276" s="3"/>
      <c r="K276" s="3"/>
      <c r="L276" s="11"/>
      <c r="M276" s="11"/>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x14ac:dyDescent="0.25">
      <c r="A277" s="42"/>
      <c r="B277" s="3"/>
      <c r="C277" s="3"/>
      <c r="D277" s="3"/>
      <c r="E277" s="40"/>
      <c r="F277" s="41"/>
      <c r="G277" s="8"/>
      <c r="H277" s="3"/>
      <c r="I277" s="3"/>
      <c r="J277" s="3"/>
      <c r="K277" s="3"/>
      <c r="L277" s="11"/>
      <c r="M277" s="11"/>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x14ac:dyDescent="0.25">
      <c r="A278" s="42"/>
      <c r="B278" s="3"/>
      <c r="C278" s="3"/>
      <c r="D278" s="3"/>
      <c r="E278" s="40"/>
      <c r="F278" s="41"/>
      <c r="G278" s="8"/>
      <c r="H278" s="3"/>
      <c r="I278" s="3"/>
      <c r="J278" s="3"/>
      <c r="K278" s="3"/>
      <c r="L278" s="11"/>
      <c r="M278" s="11"/>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x14ac:dyDescent="0.25">
      <c r="A279" s="42"/>
      <c r="B279" s="3"/>
      <c r="C279" s="3"/>
      <c r="D279" s="3"/>
      <c r="E279" s="40"/>
      <c r="F279" s="41"/>
      <c r="G279" s="8"/>
      <c r="H279" s="3"/>
      <c r="I279" s="3"/>
      <c r="J279" s="3"/>
      <c r="K279" s="3"/>
      <c r="L279" s="11"/>
      <c r="M279" s="11"/>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x14ac:dyDescent="0.25">
      <c r="A280" s="42"/>
      <c r="B280" s="3"/>
      <c r="C280" s="3"/>
      <c r="D280" s="3"/>
      <c r="E280" s="40"/>
      <c r="F280" s="41"/>
      <c r="G280" s="8"/>
      <c r="H280" s="3"/>
      <c r="I280" s="3"/>
      <c r="J280" s="3"/>
      <c r="K280" s="3"/>
      <c r="L280" s="11"/>
      <c r="M280" s="11"/>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x14ac:dyDescent="0.25">
      <c r="A281" s="42"/>
      <c r="B281" s="3"/>
      <c r="C281" s="3"/>
      <c r="D281" s="3"/>
      <c r="E281" s="40"/>
      <c r="F281" s="41"/>
      <c r="G281" s="8"/>
      <c r="H281" s="3"/>
      <c r="I281" s="3"/>
      <c r="J281" s="3"/>
      <c r="K281" s="3"/>
      <c r="L281" s="11"/>
      <c r="M281" s="11"/>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x14ac:dyDescent="0.25">
      <c r="A282" s="42"/>
      <c r="B282" s="3"/>
      <c r="C282" s="3"/>
      <c r="D282" s="3"/>
      <c r="E282" s="40"/>
      <c r="F282" s="41"/>
      <c r="G282" s="8"/>
      <c r="H282" s="3"/>
      <c r="I282" s="3"/>
      <c r="J282" s="3"/>
      <c r="K282" s="3"/>
      <c r="L282" s="11"/>
      <c r="M282" s="11"/>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x14ac:dyDescent="0.25">
      <c r="A283" s="42"/>
      <c r="B283" s="3"/>
      <c r="C283" s="3"/>
      <c r="D283" s="3"/>
      <c r="E283" s="40"/>
      <c r="F283" s="41"/>
      <c r="G283" s="8"/>
      <c r="H283" s="3"/>
      <c r="I283" s="3"/>
      <c r="J283" s="3"/>
      <c r="K283" s="3"/>
      <c r="L283" s="11"/>
      <c r="M283" s="11"/>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x14ac:dyDescent="0.25">
      <c r="A284" s="42"/>
      <c r="B284" s="3"/>
      <c r="C284" s="3"/>
      <c r="D284" s="3"/>
      <c r="E284" s="40"/>
      <c r="F284" s="41"/>
      <c r="G284" s="8"/>
      <c r="H284" s="3"/>
      <c r="I284" s="3"/>
      <c r="J284" s="3"/>
      <c r="K284" s="3"/>
      <c r="L284" s="11"/>
      <c r="M284" s="11"/>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x14ac:dyDescent="0.25">
      <c r="A285" s="42"/>
      <c r="B285" s="3"/>
      <c r="C285" s="3"/>
      <c r="D285" s="3"/>
      <c r="E285" s="40"/>
      <c r="F285" s="41"/>
      <c r="G285" s="8"/>
      <c r="H285" s="3"/>
      <c r="I285" s="3"/>
      <c r="J285" s="3"/>
      <c r="K285" s="3"/>
      <c r="L285" s="11"/>
      <c r="M285" s="11"/>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x14ac:dyDescent="0.25">
      <c r="A286" s="42"/>
      <c r="B286" s="3"/>
      <c r="C286" s="3"/>
      <c r="D286" s="3"/>
      <c r="E286" s="40"/>
      <c r="F286" s="41"/>
      <c r="G286" s="8"/>
      <c r="H286" s="3"/>
      <c r="I286" s="3"/>
      <c r="J286" s="3"/>
      <c r="K286" s="3"/>
      <c r="L286" s="11"/>
      <c r="M286" s="11"/>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x14ac:dyDescent="0.25">
      <c r="A287" s="42"/>
      <c r="B287" s="3"/>
      <c r="C287" s="3"/>
      <c r="D287" s="3"/>
      <c r="E287" s="40"/>
      <c r="F287" s="41"/>
      <c r="G287" s="8"/>
      <c r="H287" s="3"/>
      <c r="I287" s="3"/>
      <c r="J287" s="3"/>
      <c r="K287" s="3"/>
      <c r="L287" s="11"/>
      <c r="M287" s="11"/>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x14ac:dyDescent="0.25">
      <c r="A288" s="42"/>
      <c r="B288" s="3"/>
      <c r="C288" s="3"/>
      <c r="D288" s="3"/>
      <c r="E288" s="40"/>
      <c r="F288" s="41"/>
      <c r="G288" s="8"/>
      <c r="H288" s="3"/>
      <c r="I288" s="3"/>
      <c r="J288" s="3"/>
      <c r="K288" s="3"/>
      <c r="L288" s="11"/>
      <c r="M288" s="11"/>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x14ac:dyDescent="0.25">
      <c r="A289" s="42"/>
      <c r="B289" s="3"/>
      <c r="C289" s="3"/>
      <c r="D289" s="3"/>
      <c r="E289" s="40"/>
      <c r="F289" s="41"/>
      <c r="G289" s="8"/>
      <c r="H289" s="3"/>
      <c r="I289" s="3"/>
      <c r="J289" s="3"/>
      <c r="K289" s="3"/>
      <c r="L289" s="11"/>
      <c r="M289" s="11"/>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x14ac:dyDescent="0.25">
      <c r="A290" s="42"/>
      <c r="B290" s="3"/>
      <c r="C290" s="3"/>
      <c r="D290" s="3"/>
      <c r="E290" s="40"/>
      <c r="F290" s="41"/>
      <c r="G290" s="8"/>
      <c r="H290" s="3"/>
      <c r="I290" s="3"/>
      <c r="J290" s="3"/>
      <c r="K290" s="3"/>
      <c r="L290" s="11"/>
      <c r="M290" s="11"/>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x14ac:dyDescent="0.25">
      <c r="A291" s="42"/>
      <c r="B291" s="3"/>
      <c r="C291" s="3"/>
      <c r="D291" s="3"/>
      <c r="E291" s="40"/>
      <c r="F291" s="41"/>
      <c r="G291" s="8"/>
      <c r="H291" s="3"/>
      <c r="I291" s="3"/>
      <c r="J291" s="3"/>
      <c r="K291" s="3"/>
      <c r="L291" s="11"/>
      <c r="M291" s="11"/>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x14ac:dyDescent="0.25">
      <c r="A292" s="42"/>
      <c r="B292" s="3"/>
      <c r="C292" s="3"/>
      <c r="D292" s="3"/>
      <c r="E292" s="40"/>
      <c r="F292" s="41"/>
      <c r="G292" s="8"/>
      <c r="H292" s="3"/>
      <c r="I292" s="3"/>
      <c r="J292" s="3"/>
      <c r="K292" s="3"/>
      <c r="L292" s="11"/>
      <c r="M292" s="11"/>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x14ac:dyDescent="0.25">
      <c r="A293" s="42"/>
      <c r="B293" s="3"/>
      <c r="C293" s="3"/>
      <c r="D293" s="3"/>
      <c r="E293" s="40"/>
      <c r="F293" s="41"/>
      <c r="G293" s="8"/>
      <c r="H293" s="3"/>
      <c r="I293" s="3"/>
      <c r="J293" s="3"/>
      <c r="K293" s="3"/>
      <c r="L293" s="11"/>
      <c r="M293" s="11"/>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x14ac:dyDescent="0.25">
      <c r="A294" s="42"/>
      <c r="B294" s="3"/>
      <c r="C294" s="3"/>
      <c r="D294" s="3"/>
      <c r="E294" s="40"/>
      <c r="F294" s="41"/>
      <c r="G294" s="8"/>
      <c r="H294" s="3"/>
      <c r="I294" s="3"/>
      <c r="J294" s="3"/>
      <c r="K294" s="3"/>
      <c r="L294" s="11"/>
      <c r="M294" s="11"/>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x14ac:dyDescent="0.25">
      <c r="A295" s="42"/>
      <c r="B295" s="3"/>
      <c r="C295" s="3"/>
      <c r="D295" s="3"/>
      <c r="E295" s="40"/>
      <c r="F295" s="41"/>
      <c r="G295" s="8"/>
      <c r="H295" s="3"/>
      <c r="I295" s="3"/>
      <c r="J295" s="3"/>
      <c r="K295" s="3"/>
      <c r="L295" s="11"/>
      <c r="M295" s="11"/>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x14ac:dyDescent="0.25">
      <c r="A296" s="42"/>
      <c r="B296" s="3"/>
      <c r="C296" s="3"/>
      <c r="D296" s="3"/>
      <c r="E296" s="40"/>
      <c r="F296" s="41"/>
      <c r="G296" s="8"/>
      <c r="H296" s="3"/>
      <c r="I296" s="3"/>
      <c r="J296" s="3"/>
      <c r="K296" s="3"/>
      <c r="L296" s="11"/>
      <c r="M296" s="11"/>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x14ac:dyDescent="0.25">
      <c r="A297" s="42"/>
      <c r="B297" s="3"/>
      <c r="C297" s="3"/>
      <c r="D297" s="3"/>
      <c r="E297" s="40"/>
      <c r="F297" s="41"/>
      <c r="G297" s="8"/>
      <c r="H297" s="3"/>
      <c r="I297" s="3"/>
      <c r="J297" s="3"/>
      <c r="K297" s="3"/>
      <c r="L297" s="11"/>
      <c r="M297" s="11"/>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x14ac:dyDescent="0.25">
      <c r="A298" s="42"/>
      <c r="B298" s="3"/>
      <c r="C298" s="3"/>
      <c r="D298" s="3"/>
      <c r="E298" s="40"/>
      <c r="F298" s="41"/>
      <c r="G298" s="8"/>
      <c r="H298" s="3"/>
      <c r="I298" s="3"/>
      <c r="J298" s="3"/>
      <c r="K298" s="3"/>
      <c r="L298" s="11"/>
      <c r="M298" s="11"/>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x14ac:dyDescent="0.25">
      <c r="A299" s="42"/>
      <c r="B299" s="3"/>
      <c r="C299" s="3"/>
      <c r="D299" s="3"/>
      <c r="E299" s="40"/>
      <c r="F299" s="41"/>
      <c r="G299" s="8"/>
      <c r="H299" s="3"/>
      <c r="I299" s="3"/>
      <c r="J299" s="3"/>
      <c r="K299" s="3"/>
      <c r="L299" s="11"/>
      <c r="M299" s="11"/>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x14ac:dyDescent="0.25">
      <c r="A300" s="42"/>
      <c r="B300" s="3"/>
      <c r="C300" s="3"/>
      <c r="D300" s="3"/>
      <c r="E300" s="40"/>
      <c r="F300" s="41"/>
      <c r="G300" s="8"/>
      <c r="H300" s="3"/>
      <c r="I300" s="3"/>
      <c r="J300" s="3"/>
      <c r="K300" s="3"/>
      <c r="L300" s="11"/>
      <c r="M300" s="11"/>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x14ac:dyDescent="0.25">
      <c r="A301" s="42"/>
      <c r="B301" s="3"/>
      <c r="C301" s="3"/>
      <c r="D301" s="3"/>
      <c r="E301" s="40"/>
      <c r="F301" s="41"/>
      <c r="G301" s="8"/>
      <c r="H301" s="3"/>
      <c r="I301" s="3"/>
      <c r="J301" s="3"/>
      <c r="K301" s="3"/>
      <c r="L301" s="11"/>
      <c r="M301" s="11"/>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x14ac:dyDescent="0.25">
      <c r="A302" s="42"/>
      <c r="B302" s="3"/>
      <c r="C302" s="3"/>
      <c r="D302" s="3"/>
      <c r="E302" s="40"/>
      <c r="F302" s="41"/>
      <c r="G302" s="8"/>
      <c r="H302" s="3"/>
      <c r="I302" s="3"/>
      <c r="J302" s="3"/>
      <c r="K302" s="3"/>
      <c r="L302" s="11"/>
      <c r="M302" s="11"/>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x14ac:dyDescent="0.25">
      <c r="A303" s="42"/>
      <c r="B303" s="3"/>
      <c r="C303" s="3"/>
      <c r="D303" s="3"/>
      <c r="E303" s="40"/>
      <c r="F303" s="41"/>
      <c r="G303" s="8"/>
      <c r="H303" s="3"/>
      <c r="I303" s="3"/>
      <c r="J303" s="3"/>
      <c r="K303" s="3"/>
      <c r="L303" s="11"/>
      <c r="M303" s="11"/>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x14ac:dyDescent="0.25">
      <c r="A304" s="42"/>
      <c r="B304" s="3"/>
      <c r="C304" s="3"/>
      <c r="D304" s="3"/>
      <c r="E304" s="40"/>
      <c r="F304" s="41"/>
      <c r="G304" s="8"/>
      <c r="H304" s="3"/>
      <c r="I304" s="3"/>
      <c r="J304" s="3"/>
      <c r="K304" s="3"/>
      <c r="L304" s="11"/>
      <c r="M304" s="11"/>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x14ac:dyDescent="0.25">
      <c r="A305" s="42"/>
      <c r="B305" s="3"/>
      <c r="C305" s="3"/>
      <c r="D305" s="3"/>
      <c r="E305" s="40"/>
      <c r="F305" s="41"/>
      <c r="G305" s="8"/>
      <c r="H305" s="3"/>
      <c r="I305" s="3"/>
      <c r="J305" s="3"/>
      <c r="K305" s="3"/>
      <c r="L305" s="11"/>
      <c r="M305" s="11"/>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x14ac:dyDescent="0.25">
      <c r="A306" s="42"/>
      <c r="B306" s="3"/>
      <c r="C306" s="3"/>
      <c r="D306" s="3"/>
      <c r="E306" s="40"/>
      <c r="F306" s="41"/>
      <c r="G306" s="8"/>
      <c r="H306" s="3"/>
      <c r="I306" s="3"/>
      <c r="J306" s="3"/>
      <c r="K306" s="3"/>
      <c r="L306" s="11"/>
      <c r="M306" s="11"/>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x14ac:dyDescent="0.25">
      <c r="A307" s="42"/>
      <c r="B307" s="3"/>
      <c r="C307" s="3"/>
      <c r="D307" s="3"/>
      <c r="E307" s="40"/>
      <c r="F307" s="41"/>
      <c r="G307" s="8"/>
      <c r="H307" s="3"/>
      <c r="I307" s="3"/>
      <c r="J307" s="3"/>
      <c r="K307" s="3"/>
      <c r="L307" s="11"/>
      <c r="M307" s="11"/>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x14ac:dyDescent="0.25">
      <c r="A308" s="42"/>
      <c r="B308" s="3"/>
      <c r="C308" s="3"/>
      <c r="D308" s="3"/>
      <c r="E308" s="40"/>
      <c r="F308" s="41"/>
      <c r="G308" s="8"/>
      <c r="H308" s="3"/>
      <c r="I308" s="3"/>
      <c r="J308" s="3"/>
      <c r="K308" s="3"/>
      <c r="L308" s="11"/>
      <c r="M308" s="11"/>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x14ac:dyDescent="0.25">
      <c r="A309" s="42"/>
      <c r="B309" s="3"/>
      <c r="C309" s="3"/>
      <c r="D309" s="3"/>
      <c r="E309" s="40"/>
      <c r="F309" s="41"/>
      <c r="G309" s="8"/>
      <c r="H309" s="3"/>
      <c r="I309" s="3"/>
      <c r="J309" s="3"/>
      <c r="K309" s="3"/>
      <c r="L309" s="11"/>
      <c r="M309" s="11"/>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x14ac:dyDescent="0.25">
      <c r="A310" s="42"/>
      <c r="B310" s="3"/>
      <c r="C310" s="3"/>
      <c r="D310" s="3"/>
      <c r="E310" s="40"/>
      <c r="F310" s="41"/>
      <c r="G310" s="8"/>
      <c r="H310" s="3"/>
      <c r="I310" s="3"/>
      <c r="J310" s="3"/>
      <c r="K310" s="3"/>
      <c r="L310" s="11"/>
      <c r="M310" s="11"/>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x14ac:dyDescent="0.25">
      <c r="A311" s="42"/>
      <c r="B311" s="3"/>
      <c r="C311" s="3"/>
      <c r="D311" s="3"/>
      <c r="E311" s="40"/>
      <c r="F311" s="41"/>
      <c r="G311" s="8"/>
      <c r="H311" s="3"/>
      <c r="I311" s="3"/>
      <c r="J311" s="3"/>
      <c r="K311" s="3"/>
      <c r="L311" s="11"/>
      <c r="M311" s="11"/>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x14ac:dyDescent="0.25">
      <c r="A312" s="42"/>
      <c r="B312" s="3"/>
      <c r="C312" s="3"/>
      <c r="D312" s="3"/>
      <c r="E312" s="40"/>
      <c r="F312" s="41"/>
      <c r="G312" s="8"/>
      <c r="H312" s="3"/>
      <c r="I312" s="3"/>
      <c r="J312" s="3"/>
      <c r="K312" s="3"/>
      <c r="L312" s="11"/>
      <c r="M312" s="11"/>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x14ac:dyDescent="0.25">
      <c r="A313" s="42"/>
      <c r="B313" s="3"/>
      <c r="C313" s="3"/>
      <c r="D313" s="3"/>
      <c r="E313" s="40"/>
      <c r="F313" s="41"/>
      <c r="G313" s="8"/>
      <c r="H313" s="3"/>
      <c r="I313" s="3"/>
      <c r="J313" s="3"/>
      <c r="K313" s="3"/>
      <c r="L313" s="11"/>
      <c r="M313" s="11"/>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x14ac:dyDescent="0.25">
      <c r="A314" s="42"/>
      <c r="B314" s="3"/>
      <c r="C314" s="3"/>
      <c r="D314" s="3"/>
      <c r="E314" s="40"/>
      <c r="F314" s="41"/>
      <c r="G314" s="8"/>
      <c r="H314" s="3"/>
      <c r="I314" s="3"/>
      <c r="J314" s="3"/>
      <c r="K314" s="3"/>
      <c r="L314" s="11"/>
      <c r="M314" s="11"/>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x14ac:dyDescent="0.25">
      <c r="A315" s="42"/>
      <c r="B315" s="3"/>
      <c r="C315" s="3"/>
      <c r="D315" s="3"/>
      <c r="E315" s="40"/>
      <c r="F315" s="41"/>
      <c r="G315" s="8"/>
      <c r="H315" s="3"/>
      <c r="I315" s="3"/>
      <c r="J315" s="3"/>
      <c r="K315" s="3"/>
      <c r="L315" s="11"/>
      <c r="M315" s="11"/>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x14ac:dyDescent="0.25">
      <c r="A316" s="42"/>
      <c r="B316" s="3"/>
      <c r="C316" s="3"/>
      <c r="D316" s="3"/>
      <c r="E316" s="40"/>
      <c r="F316" s="41"/>
      <c r="G316" s="8"/>
      <c r="H316" s="3"/>
      <c r="I316" s="3"/>
      <c r="J316" s="3"/>
      <c r="K316" s="3"/>
      <c r="L316" s="11"/>
      <c r="M316" s="11"/>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x14ac:dyDescent="0.25">
      <c r="A317" s="42"/>
      <c r="B317" s="3"/>
      <c r="C317" s="3"/>
      <c r="D317" s="3"/>
      <c r="E317" s="40"/>
      <c r="F317" s="41"/>
      <c r="G317" s="8"/>
      <c r="H317" s="3"/>
      <c r="I317" s="3"/>
      <c r="J317" s="3"/>
      <c r="K317" s="3"/>
      <c r="L317" s="11"/>
      <c r="M317" s="11"/>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x14ac:dyDescent="0.25">
      <c r="A318" s="42"/>
      <c r="B318" s="3"/>
      <c r="C318" s="3"/>
      <c r="D318" s="3"/>
      <c r="E318" s="40"/>
      <c r="F318" s="41"/>
      <c r="G318" s="8"/>
      <c r="H318" s="3"/>
      <c r="I318" s="3"/>
      <c r="J318" s="3"/>
      <c r="K318" s="3"/>
      <c r="L318" s="11"/>
      <c r="M318" s="11"/>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x14ac:dyDescent="0.25">
      <c r="A319" s="42"/>
      <c r="B319" s="3"/>
      <c r="C319" s="3"/>
      <c r="D319" s="3"/>
      <c r="E319" s="40"/>
      <c r="F319" s="41"/>
      <c r="G319" s="8"/>
      <c r="H319" s="3"/>
      <c r="I319" s="3"/>
      <c r="J319" s="3"/>
      <c r="K319" s="3"/>
      <c r="L319" s="11"/>
      <c r="M319" s="11"/>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x14ac:dyDescent="0.25">
      <c r="A320" s="42"/>
      <c r="B320" s="3"/>
      <c r="C320" s="3"/>
      <c r="D320" s="3"/>
      <c r="E320" s="40"/>
      <c r="F320" s="41"/>
      <c r="G320" s="8"/>
      <c r="H320" s="3"/>
      <c r="I320" s="3"/>
      <c r="J320" s="3"/>
      <c r="K320" s="3"/>
      <c r="L320" s="11"/>
      <c r="M320" s="11"/>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x14ac:dyDescent="0.25">
      <c r="A321" s="42"/>
      <c r="B321" s="3"/>
      <c r="C321" s="3"/>
      <c r="D321" s="3"/>
      <c r="E321" s="40"/>
      <c r="F321" s="41"/>
      <c r="G321" s="8"/>
      <c r="H321" s="3"/>
      <c r="I321" s="3"/>
      <c r="J321" s="3"/>
      <c r="K321" s="3"/>
      <c r="L321" s="11"/>
      <c r="M321" s="11"/>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x14ac:dyDescent="0.25">
      <c r="A322" s="42"/>
      <c r="B322" s="3"/>
      <c r="C322" s="3"/>
      <c r="D322" s="3"/>
      <c r="E322" s="40"/>
      <c r="F322" s="41"/>
      <c r="G322" s="8"/>
      <c r="H322" s="3"/>
      <c r="I322" s="3"/>
      <c r="J322" s="3"/>
      <c r="K322" s="3"/>
      <c r="L322" s="11"/>
      <c r="M322" s="11"/>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x14ac:dyDescent="0.25">
      <c r="A323" s="42"/>
      <c r="B323" s="3"/>
      <c r="C323" s="3"/>
      <c r="D323" s="3"/>
      <c r="E323" s="40"/>
      <c r="F323" s="41"/>
      <c r="G323" s="8"/>
      <c r="H323" s="3"/>
      <c r="I323" s="3"/>
      <c r="J323" s="3"/>
      <c r="K323" s="3"/>
      <c r="L323" s="11"/>
      <c r="M323" s="11"/>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x14ac:dyDescent="0.25">
      <c r="A324" s="42"/>
      <c r="B324" s="3"/>
      <c r="C324" s="3"/>
      <c r="D324" s="3"/>
      <c r="E324" s="40"/>
      <c r="F324" s="41"/>
      <c r="G324" s="8"/>
      <c r="H324" s="3"/>
      <c r="I324" s="3"/>
      <c r="J324" s="3"/>
      <c r="K324" s="3"/>
      <c r="L324" s="11"/>
      <c r="M324" s="11"/>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x14ac:dyDescent="0.25">
      <c r="A325" s="42"/>
      <c r="B325" s="3"/>
      <c r="C325" s="3"/>
      <c r="D325" s="3"/>
      <c r="E325" s="40"/>
      <c r="F325" s="41"/>
      <c r="G325" s="8"/>
      <c r="H325" s="3"/>
      <c r="I325" s="3"/>
      <c r="J325" s="3"/>
      <c r="K325" s="3"/>
      <c r="L325" s="11"/>
      <c r="M325" s="11"/>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x14ac:dyDescent="0.25">
      <c r="A326" s="42"/>
      <c r="B326" s="3"/>
      <c r="C326" s="3"/>
      <c r="D326" s="3"/>
      <c r="E326" s="40"/>
      <c r="F326" s="41"/>
      <c r="G326" s="8"/>
      <c r="H326" s="3"/>
      <c r="I326" s="3"/>
      <c r="J326" s="3"/>
      <c r="K326" s="3"/>
      <c r="L326" s="11"/>
      <c r="M326" s="11"/>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x14ac:dyDescent="0.25">
      <c r="A327" s="42"/>
      <c r="B327" s="3"/>
      <c r="C327" s="3"/>
      <c r="D327" s="3"/>
      <c r="E327" s="40"/>
      <c r="F327" s="41"/>
      <c r="G327" s="8"/>
      <c r="H327" s="3"/>
      <c r="I327" s="3"/>
      <c r="J327" s="3"/>
      <c r="K327" s="3"/>
      <c r="L327" s="11"/>
      <c r="M327" s="11"/>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x14ac:dyDescent="0.25">
      <c r="A328" s="42"/>
      <c r="B328" s="3"/>
      <c r="C328" s="3"/>
      <c r="D328" s="3"/>
      <c r="E328" s="40"/>
      <c r="F328" s="41"/>
      <c r="G328" s="8"/>
      <c r="H328" s="3"/>
      <c r="I328" s="3"/>
      <c r="J328" s="3"/>
      <c r="K328" s="3"/>
      <c r="L328" s="11"/>
      <c r="M328" s="11"/>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x14ac:dyDescent="0.25">
      <c r="A329" s="42"/>
      <c r="B329" s="3"/>
      <c r="C329" s="3"/>
      <c r="D329" s="3"/>
      <c r="E329" s="40"/>
      <c r="F329" s="41"/>
      <c r="G329" s="8"/>
      <c r="H329" s="3"/>
      <c r="I329" s="3"/>
      <c r="J329" s="3"/>
      <c r="K329" s="3"/>
      <c r="L329" s="11"/>
      <c r="M329" s="11"/>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x14ac:dyDescent="0.25">
      <c r="A330" s="42"/>
      <c r="B330" s="3"/>
      <c r="C330" s="3"/>
      <c r="D330" s="3"/>
      <c r="E330" s="40"/>
      <c r="F330" s="41"/>
      <c r="G330" s="8"/>
      <c r="H330" s="3"/>
      <c r="I330" s="3"/>
      <c r="J330" s="3"/>
      <c r="K330" s="3"/>
      <c r="L330" s="11"/>
      <c r="M330" s="11"/>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x14ac:dyDescent="0.25">
      <c r="A331" s="42"/>
      <c r="B331" s="3"/>
      <c r="C331" s="3"/>
      <c r="D331" s="3"/>
      <c r="E331" s="40"/>
      <c r="F331" s="41"/>
      <c r="G331" s="8"/>
      <c r="H331" s="3"/>
      <c r="I331" s="3"/>
      <c r="J331" s="3"/>
      <c r="K331" s="3"/>
      <c r="L331" s="11"/>
      <c r="M331" s="11"/>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x14ac:dyDescent="0.25">
      <c r="A332" s="42"/>
      <c r="B332" s="3"/>
      <c r="C332" s="3"/>
      <c r="D332" s="3"/>
      <c r="E332" s="40"/>
      <c r="F332" s="41"/>
      <c r="G332" s="8"/>
      <c r="H332" s="3"/>
      <c r="I332" s="3"/>
      <c r="J332" s="3"/>
      <c r="K332" s="3"/>
      <c r="L332" s="11"/>
      <c r="M332" s="11"/>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x14ac:dyDescent="0.25">
      <c r="A333" s="42"/>
      <c r="B333" s="3"/>
      <c r="C333" s="3"/>
      <c r="D333" s="3"/>
      <c r="E333" s="40"/>
      <c r="F333" s="41"/>
      <c r="G333" s="8"/>
      <c r="H333" s="3"/>
      <c r="I333" s="3"/>
      <c r="J333" s="3"/>
      <c r="K333" s="3"/>
      <c r="L333" s="11"/>
      <c r="M333" s="11"/>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x14ac:dyDescent="0.25">
      <c r="A334" s="42"/>
      <c r="B334" s="3"/>
      <c r="C334" s="3"/>
      <c r="D334" s="3"/>
      <c r="E334" s="40"/>
      <c r="F334" s="41"/>
      <c r="G334" s="8"/>
      <c r="H334" s="3"/>
      <c r="I334" s="3"/>
      <c r="J334" s="3"/>
      <c r="K334" s="3"/>
      <c r="L334" s="11"/>
      <c r="M334" s="11"/>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x14ac:dyDescent="0.25">
      <c r="A335" s="42"/>
      <c r="B335" s="3"/>
      <c r="C335" s="3"/>
      <c r="D335" s="3"/>
      <c r="E335" s="40"/>
      <c r="F335" s="41"/>
      <c r="G335" s="8"/>
      <c r="H335" s="3"/>
      <c r="I335" s="3"/>
      <c r="J335" s="3"/>
      <c r="K335" s="3"/>
      <c r="L335" s="11"/>
      <c r="M335" s="11"/>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x14ac:dyDescent="0.25">
      <c r="A336" s="42"/>
      <c r="B336" s="3"/>
      <c r="C336" s="3"/>
      <c r="D336" s="3"/>
      <c r="E336" s="40"/>
      <c r="F336" s="41"/>
      <c r="G336" s="8"/>
      <c r="H336" s="3"/>
      <c r="I336" s="3"/>
      <c r="J336" s="3"/>
      <c r="K336" s="3"/>
      <c r="L336" s="11"/>
      <c r="M336" s="11"/>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x14ac:dyDescent="0.25">
      <c r="A337" s="42"/>
      <c r="B337" s="3"/>
      <c r="C337" s="3"/>
      <c r="D337" s="3"/>
      <c r="E337" s="40"/>
      <c r="F337" s="41"/>
      <c r="G337" s="8"/>
      <c r="H337" s="3"/>
      <c r="I337" s="3"/>
      <c r="J337" s="3"/>
      <c r="K337" s="3"/>
      <c r="L337" s="11"/>
      <c r="M337" s="11"/>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x14ac:dyDescent="0.25">
      <c r="A338" s="42"/>
      <c r="B338" s="3"/>
      <c r="C338" s="3"/>
      <c r="D338" s="3"/>
      <c r="E338" s="40"/>
      <c r="F338" s="41"/>
      <c r="G338" s="8"/>
      <c r="H338" s="3"/>
      <c r="I338" s="3"/>
      <c r="J338" s="3"/>
      <c r="K338" s="3"/>
      <c r="L338" s="11"/>
      <c r="M338" s="11"/>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x14ac:dyDescent="0.25">
      <c r="A339" s="42"/>
      <c r="B339" s="3"/>
      <c r="C339" s="3"/>
      <c r="D339" s="3"/>
      <c r="E339" s="40"/>
      <c r="F339" s="41"/>
      <c r="G339" s="8"/>
      <c r="H339" s="3"/>
      <c r="I339" s="3"/>
      <c r="J339" s="3"/>
      <c r="K339" s="3"/>
      <c r="L339" s="11"/>
      <c r="M339" s="11"/>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x14ac:dyDescent="0.25">
      <c r="A340" s="42"/>
      <c r="B340" s="3"/>
      <c r="C340" s="3"/>
      <c r="D340" s="3"/>
      <c r="E340" s="40"/>
      <c r="F340" s="41"/>
      <c r="G340" s="8"/>
      <c r="H340" s="3"/>
      <c r="I340" s="3"/>
      <c r="J340" s="3"/>
      <c r="K340" s="3"/>
      <c r="L340" s="11"/>
      <c r="M340" s="11"/>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x14ac:dyDescent="0.25">
      <c r="A341" s="42"/>
      <c r="B341" s="3"/>
      <c r="C341" s="3"/>
      <c r="D341" s="3"/>
      <c r="E341" s="40"/>
      <c r="F341" s="41"/>
      <c r="G341" s="8"/>
      <c r="H341" s="3"/>
      <c r="I341" s="3"/>
      <c r="J341" s="3"/>
      <c r="K341" s="3"/>
      <c r="L341" s="11"/>
      <c r="M341" s="11"/>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x14ac:dyDescent="0.25">
      <c r="A342" s="42"/>
      <c r="B342" s="3"/>
      <c r="C342" s="3"/>
      <c r="D342" s="3"/>
      <c r="E342" s="40"/>
      <c r="F342" s="41"/>
      <c r="G342" s="8"/>
      <c r="H342" s="3"/>
      <c r="I342" s="3"/>
      <c r="J342" s="3"/>
      <c r="K342" s="3"/>
      <c r="L342" s="11"/>
      <c r="M342" s="11"/>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x14ac:dyDescent="0.25">
      <c r="A343" s="42"/>
      <c r="B343" s="3"/>
      <c r="C343" s="3"/>
      <c r="D343" s="3"/>
      <c r="E343" s="40"/>
      <c r="F343" s="41"/>
      <c r="G343" s="8"/>
      <c r="H343" s="3"/>
      <c r="I343" s="3"/>
      <c r="J343" s="3"/>
      <c r="K343" s="3"/>
      <c r="L343" s="11"/>
      <c r="M343" s="11"/>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x14ac:dyDescent="0.25">
      <c r="A344" s="42"/>
      <c r="B344" s="3"/>
      <c r="C344" s="3"/>
      <c r="D344" s="3"/>
      <c r="E344" s="40"/>
      <c r="F344" s="41"/>
      <c r="G344" s="8"/>
      <c r="H344" s="3"/>
      <c r="I344" s="3"/>
      <c r="J344" s="3"/>
      <c r="K344" s="3"/>
      <c r="L344" s="11"/>
      <c r="M344" s="11"/>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x14ac:dyDescent="0.25">
      <c r="A345" s="42"/>
      <c r="B345" s="3"/>
      <c r="C345" s="3"/>
      <c r="D345" s="3"/>
      <c r="E345" s="40"/>
      <c r="F345" s="41"/>
      <c r="G345" s="8"/>
      <c r="H345" s="3"/>
      <c r="I345" s="3"/>
      <c r="J345" s="3"/>
      <c r="K345" s="3"/>
      <c r="L345" s="11"/>
      <c r="M345" s="11"/>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x14ac:dyDescent="0.25">
      <c r="A346" s="42"/>
      <c r="B346" s="3"/>
      <c r="C346" s="3"/>
      <c r="D346" s="3"/>
      <c r="E346" s="40"/>
      <c r="F346" s="41"/>
      <c r="G346" s="8"/>
      <c r="H346" s="3"/>
      <c r="I346" s="3"/>
      <c r="J346" s="3"/>
      <c r="K346" s="3"/>
      <c r="L346" s="11"/>
      <c r="M346" s="11"/>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x14ac:dyDescent="0.25">
      <c r="A347" s="42"/>
      <c r="B347" s="3"/>
      <c r="C347" s="3"/>
      <c r="D347" s="3"/>
      <c r="E347" s="40"/>
      <c r="F347" s="41"/>
      <c r="G347" s="8"/>
      <c r="H347" s="3"/>
      <c r="I347" s="3"/>
      <c r="J347" s="3"/>
      <c r="K347" s="3"/>
      <c r="L347" s="11"/>
      <c r="M347" s="11"/>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x14ac:dyDescent="0.25">
      <c r="A348" s="42"/>
      <c r="B348" s="3"/>
      <c r="C348" s="3"/>
      <c r="D348" s="3"/>
      <c r="E348" s="40"/>
      <c r="F348" s="41"/>
      <c r="G348" s="8"/>
      <c r="H348" s="3"/>
      <c r="I348" s="3"/>
      <c r="J348" s="3"/>
      <c r="K348" s="3"/>
      <c r="L348" s="11"/>
      <c r="M348" s="11"/>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x14ac:dyDescent="0.25">
      <c r="A349" s="42"/>
      <c r="B349" s="3"/>
      <c r="C349" s="3"/>
      <c r="D349" s="3"/>
      <c r="E349" s="40"/>
      <c r="F349" s="41"/>
      <c r="G349" s="8"/>
      <c r="H349" s="3"/>
      <c r="I349" s="3"/>
      <c r="J349" s="3"/>
      <c r="K349" s="3"/>
      <c r="L349" s="11"/>
      <c r="M349" s="11"/>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x14ac:dyDescent="0.25">
      <c r="A350" s="42"/>
      <c r="B350" s="3"/>
      <c r="C350" s="3"/>
      <c r="D350" s="3"/>
      <c r="E350" s="40"/>
      <c r="F350" s="41"/>
      <c r="G350" s="8"/>
      <c r="H350" s="3"/>
      <c r="I350" s="3"/>
      <c r="J350" s="3"/>
      <c r="K350" s="3"/>
      <c r="L350" s="11"/>
      <c r="M350" s="11"/>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x14ac:dyDescent="0.25">
      <c r="A351" s="42"/>
      <c r="B351" s="3"/>
      <c r="C351" s="3"/>
      <c r="D351" s="3"/>
      <c r="E351" s="40"/>
      <c r="F351" s="41"/>
      <c r="G351" s="8"/>
      <c r="H351" s="3"/>
      <c r="I351" s="3"/>
      <c r="J351" s="3"/>
      <c r="K351" s="3"/>
      <c r="L351" s="11"/>
      <c r="M351" s="11"/>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x14ac:dyDescent="0.25">
      <c r="A352" s="42"/>
      <c r="B352" s="3"/>
      <c r="C352" s="3"/>
      <c r="D352" s="3"/>
      <c r="E352" s="40"/>
      <c r="F352" s="41"/>
      <c r="G352" s="8"/>
      <c r="H352" s="3"/>
      <c r="I352" s="3"/>
      <c r="J352" s="3"/>
      <c r="K352" s="3"/>
      <c r="L352" s="11"/>
      <c r="M352" s="11"/>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x14ac:dyDescent="0.25">
      <c r="A353" s="42"/>
      <c r="B353" s="3"/>
      <c r="C353" s="3"/>
      <c r="D353" s="3"/>
      <c r="E353" s="40"/>
      <c r="F353" s="41"/>
      <c r="G353" s="8"/>
      <c r="H353" s="3"/>
      <c r="I353" s="3"/>
      <c r="J353" s="3"/>
      <c r="K353" s="3"/>
      <c r="L353" s="11"/>
      <c r="M353" s="11"/>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x14ac:dyDescent="0.25">
      <c r="A354" s="42"/>
      <c r="B354" s="3"/>
      <c r="C354" s="3"/>
      <c r="D354" s="3"/>
      <c r="E354" s="40"/>
      <c r="F354" s="41"/>
      <c r="G354" s="8"/>
      <c r="H354" s="3"/>
      <c r="I354" s="3"/>
      <c r="J354" s="3"/>
      <c r="K354" s="3"/>
      <c r="L354" s="11"/>
      <c r="M354" s="11"/>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x14ac:dyDescent="0.25">
      <c r="A355" s="42"/>
      <c r="B355" s="3"/>
      <c r="C355" s="3"/>
      <c r="D355" s="3"/>
      <c r="E355" s="40"/>
      <c r="F355" s="41"/>
      <c r="G355" s="8"/>
      <c r="H355" s="3"/>
      <c r="I355" s="3"/>
      <c r="J355" s="3"/>
      <c r="K355" s="3"/>
      <c r="L355" s="11"/>
      <c r="M355" s="11"/>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x14ac:dyDescent="0.25">
      <c r="A356" s="42"/>
      <c r="B356" s="3"/>
      <c r="C356" s="3"/>
      <c r="D356" s="3"/>
      <c r="E356" s="40"/>
      <c r="F356" s="41"/>
      <c r="G356" s="8"/>
      <c r="H356" s="3"/>
      <c r="I356" s="3"/>
      <c r="J356" s="3"/>
      <c r="K356" s="3"/>
      <c r="L356" s="11"/>
      <c r="M356" s="11"/>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x14ac:dyDescent="0.25">
      <c r="A357" s="42"/>
      <c r="B357" s="3"/>
      <c r="C357" s="3"/>
      <c r="D357" s="3"/>
      <c r="E357" s="40"/>
      <c r="F357" s="41"/>
      <c r="G357" s="8"/>
      <c r="H357" s="3"/>
      <c r="I357" s="3"/>
      <c r="J357" s="3"/>
      <c r="K357" s="3"/>
      <c r="L357" s="11"/>
      <c r="M357" s="11"/>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x14ac:dyDescent="0.25">
      <c r="A358" s="42"/>
      <c r="B358" s="3"/>
      <c r="C358" s="3"/>
      <c r="D358" s="3"/>
      <c r="E358" s="40"/>
      <c r="F358" s="41"/>
      <c r="G358" s="8"/>
      <c r="H358" s="3"/>
      <c r="I358" s="3"/>
      <c r="J358" s="3"/>
      <c r="K358" s="3"/>
      <c r="L358" s="11"/>
      <c r="M358" s="11"/>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x14ac:dyDescent="0.25">
      <c r="A359" s="42"/>
      <c r="B359" s="3"/>
      <c r="C359" s="3"/>
      <c r="D359" s="3"/>
      <c r="E359" s="40"/>
      <c r="F359" s="41"/>
      <c r="G359" s="8"/>
      <c r="H359" s="3"/>
      <c r="I359" s="3"/>
      <c r="J359" s="3"/>
      <c r="K359" s="3"/>
      <c r="L359" s="11"/>
      <c r="M359" s="11"/>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x14ac:dyDescent="0.25">
      <c r="A360" s="42"/>
      <c r="B360" s="3"/>
      <c r="C360" s="3"/>
      <c r="D360" s="3"/>
      <c r="E360" s="40"/>
      <c r="F360" s="41"/>
      <c r="G360" s="8"/>
      <c r="H360" s="3"/>
      <c r="I360" s="3"/>
      <c r="J360" s="3"/>
      <c r="K360" s="3"/>
      <c r="L360" s="11"/>
      <c r="M360" s="11"/>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x14ac:dyDescent="0.25">
      <c r="A361" s="42"/>
      <c r="B361" s="3"/>
      <c r="C361" s="3"/>
      <c r="D361" s="3"/>
      <c r="E361" s="40"/>
      <c r="F361" s="41"/>
      <c r="G361" s="8"/>
      <c r="H361" s="3"/>
      <c r="I361" s="3"/>
      <c r="J361" s="3"/>
      <c r="K361" s="3"/>
      <c r="L361" s="11"/>
      <c r="M361" s="11"/>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x14ac:dyDescent="0.25">
      <c r="A362" s="42"/>
      <c r="B362" s="3"/>
      <c r="C362" s="3"/>
      <c r="D362" s="3"/>
      <c r="E362" s="40"/>
      <c r="F362" s="41"/>
      <c r="G362" s="8"/>
      <c r="H362" s="3"/>
      <c r="I362" s="3"/>
      <c r="J362" s="3"/>
      <c r="K362" s="3"/>
      <c r="L362" s="11"/>
      <c r="M362" s="11"/>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x14ac:dyDescent="0.25">
      <c r="A363" s="42"/>
      <c r="B363" s="3"/>
      <c r="C363" s="3"/>
      <c r="D363" s="3"/>
      <c r="E363" s="40"/>
      <c r="F363" s="41"/>
      <c r="G363" s="8"/>
      <c r="H363" s="3"/>
      <c r="I363" s="3"/>
      <c r="J363" s="3"/>
      <c r="K363" s="3"/>
      <c r="L363" s="11"/>
      <c r="M363" s="11"/>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x14ac:dyDescent="0.25">
      <c r="A364" s="42"/>
      <c r="B364" s="3"/>
      <c r="C364" s="3"/>
      <c r="D364" s="3"/>
      <c r="E364" s="40"/>
      <c r="F364" s="41"/>
      <c r="G364" s="8"/>
      <c r="H364" s="3"/>
      <c r="I364" s="3"/>
      <c r="J364" s="3"/>
      <c r="K364" s="3"/>
      <c r="L364" s="11"/>
      <c r="M364" s="11"/>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x14ac:dyDescent="0.25">
      <c r="A365" s="42"/>
      <c r="B365" s="3"/>
      <c r="C365" s="3"/>
      <c r="D365" s="3"/>
      <c r="E365" s="40"/>
      <c r="F365" s="41"/>
      <c r="G365" s="8"/>
      <c r="H365" s="3"/>
      <c r="I365" s="3"/>
      <c r="J365" s="3"/>
      <c r="K365" s="3"/>
      <c r="L365" s="11"/>
      <c r="M365" s="11"/>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x14ac:dyDescent="0.25">
      <c r="A366" s="42"/>
      <c r="B366" s="3"/>
      <c r="C366" s="3"/>
      <c r="D366" s="3"/>
      <c r="E366" s="40"/>
      <c r="F366" s="41"/>
      <c r="G366" s="8"/>
      <c r="H366" s="3"/>
      <c r="I366" s="3"/>
      <c r="J366" s="3"/>
      <c r="K366" s="3"/>
      <c r="L366" s="11"/>
      <c r="M366" s="11"/>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x14ac:dyDescent="0.25">
      <c r="A367" s="42"/>
      <c r="B367" s="3"/>
      <c r="C367" s="3"/>
      <c r="D367" s="3"/>
      <c r="E367" s="40"/>
      <c r="F367" s="41"/>
      <c r="G367" s="8"/>
      <c r="H367" s="3"/>
      <c r="I367" s="3"/>
      <c r="J367" s="3"/>
      <c r="K367" s="3"/>
      <c r="L367" s="11"/>
      <c r="M367" s="11"/>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x14ac:dyDescent="0.25">
      <c r="A368" s="42"/>
      <c r="B368" s="3"/>
      <c r="C368" s="3"/>
      <c r="D368" s="3"/>
      <c r="E368" s="40"/>
      <c r="F368" s="41"/>
      <c r="G368" s="8"/>
      <c r="H368" s="3"/>
      <c r="I368" s="3"/>
      <c r="J368" s="3"/>
      <c r="K368" s="3"/>
      <c r="L368" s="11"/>
      <c r="M368" s="11"/>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x14ac:dyDescent="0.25">
      <c r="A369" s="42"/>
      <c r="B369" s="3"/>
      <c r="C369" s="3"/>
      <c r="D369" s="3"/>
      <c r="E369" s="40"/>
      <c r="F369" s="41"/>
      <c r="G369" s="8"/>
      <c r="H369" s="3"/>
      <c r="I369" s="3"/>
      <c r="J369" s="3"/>
      <c r="K369" s="3"/>
      <c r="L369" s="11"/>
      <c r="M369" s="11"/>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x14ac:dyDescent="0.25">
      <c r="A370" s="42"/>
      <c r="B370" s="3"/>
      <c r="C370" s="3"/>
      <c r="D370" s="3"/>
      <c r="E370" s="40"/>
      <c r="F370" s="41"/>
      <c r="G370" s="8"/>
      <c r="H370" s="3"/>
      <c r="I370" s="3"/>
      <c r="J370" s="3"/>
      <c r="K370" s="3"/>
      <c r="L370" s="11"/>
      <c r="M370" s="11"/>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x14ac:dyDescent="0.25">
      <c r="A371" s="42"/>
      <c r="B371" s="3"/>
      <c r="C371" s="3"/>
      <c r="D371" s="3"/>
      <c r="E371" s="40"/>
      <c r="F371" s="41"/>
      <c r="G371" s="8"/>
      <c r="H371" s="3"/>
      <c r="I371" s="3"/>
      <c r="J371" s="3"/>
      <c r="K371" s="3"/>
      <c r="L371" s="11"/>
      <c r="M371" s="11"/>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x14ac:dyDescent="0.25">
      <c r="A372" s="42"/>
      <c r="B372" s="3"/>
      <c r="C372" s="3"/>
      <c r="D372" s="3"/>
      <c r="E372" s="40"/>
      <c r="F372" s="41"/>
      <c r="G372" s="8"/>
      <c r="H372" s="3"/>
      <c r="I372" s="3"/>
      <c r="J372" s="3"/>
      <c r="K372" s="3"/>
      <c r="L372" s="11"/>
      <c r="M372" s="11"/>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x14ac:dyDescent="0.25">
      <c r="A373" s="42"/>
      <c r="B373" s="3"/>
      <c r="C373" s="3"/>
      <c r="D373" s="3"/>
      <c r="E373" s="40"/>
      <c r="F373" s="41"/>
      <c r="G373" s="8"/>
      <c r="H373" s="3"/>
      <c r="I373" s="3"/>
      <c r="J373" s="3"/>
      <c r="K373" s="3"/>
      <c r="L373" s="11"/>
      <c r="M373" s="11"/>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x14ac:dyDescent="0.25">
      <c r="A374" s="42"/>
      <c r="B374" s="3"/>
      <c r="C374" s="3"/>
      <c r="D374" s="3"/>
      <c r="E374" s="40"/>
      <c r="F374" s="41"/>
      <c r="G374" s="8"/>
      <c r="H374" s="3"/>
      <c r="I374" s="3"/>
      <c r="J374" s="3"/>
      <c r="K374" s="3"/>
      <c r="L374" s="11"/>
      <c r="M374" s="11"/>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x14ac:dyDescent="0.25">
      <c r="A375" s="42"/>
      <c r="B375" s="3"/>
      <c r="C375" s="3"/>
      <c r="D375" s="3"/>
      <c r="E375" s="40"/>
      <c r="F375" s="41"/>
      <c r="G375" s="8"/>
      <c r="H375" s="3"/>
      <c r="I375" s="3"/>
      <c r="J375" s="3"/>
      <c r="K375" s="3"/>
      <c r="L375" s="11"/>
      <c r="M375" s="11"/>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x14ac:dyDescent="0.25">
      <c r="A376" s="42"/>
      <c r="B376" s="3"/>
      <c r="C376" s="3"/>
      <c r="D376" s="3"/>
      <c r="E376" s="40"/>
      <c r="F376" s="41"/>
      <c r="G376" s="8"/>
      <c r="H376" s="3"/>
      <c r="I376" s="3"/>
      <c r="J376" s="3"/>
      <c r="K376" s="3"/>
      <c r="L376" s="11"/>
      <c r="M376" s="11"/>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x14ac:dyDescent="0.25">
      <c r="A377" s="42"/>
      <c r="B377" s="3"/>
      <c r="C377" s="3"/>
      <c r="D377" s="3"/>
      <c r="E377" s="40"/>
      <c r="F377" s="41"/>
      <c r="G377" s="8"/>
      <c r="H377" s="3"/>
      <c r="I377" s="3"/>
      <c r="J377" s="3"/>
      <c r="K377" s="3"/>
      <c r="L377" s="11"/>
      <c r="M377" s="11"/>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x14ac:dyDescent="0.25">
      <c r="A378" s="42"/>
      <c r="B378" s="3"/>
      <c r="C378" s="3"/>
      <c r="D378" s="3"/>
      <c r="E378" s="40"/>
      <c r="F378" s="41"/>
      <c r="G378" s="8"/>
      <c r="H378" s="3"/>
      <c r="I378" s="3"/>
      <c r="J378" s="3"/>
      <c r="K378" s="3"/>
      <c r="L378" s="11"/>
      <c r="M378" s="11"/>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x14ac:dyDescent="0.25">
      <c r="A379" s="42"/>
      <c r="B379" s="3"/>
      <c r="C379" s="3"/>
      <c r="D379" s="3"/>
      <c r="E379" s="40"/>
      <c r="F379" s="41"/>
      <c r="G379" s="8"/>
      <c r="H379" s="3"/>
      <c r="I379" s="3"/>
      <c r="J379" s="3"/>
      <c r="K379" s="3"/>
      <c r="L379" s="11"/>
      <c r="M379" s="11"/>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x14ac:dyDescent="0.25">
      <c r="A380" s="42"/>
      <c r="B380" s="3"/>
      <c r="C380" s="3"/>
      <c r="D380" s="3"/>
      <c r="E380" s="40"/>
      <c r="F380" s="41"/>
      <c r="G380" s="8"/>
      <c r="H380" s="3"/>
      <c r="I380" s="3"/>
      <c r="J380" s="3"/>
      <c r="K380" s="3"/>
      <c r="L380" s="11"/>
      <c r="M380" s="11"/>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x14ac:dyDescent="0.25">
      <c r="A381" s="42"/>
      <c r="B381" s="3"/>
      <c r="C381" s="3"/>
      <c r="D381" s="3"/>
      <c r="E381" s="40"/>
      <c r="F381" s="41"/>
      <c r="G381" s="8"/>
      <c r="H381" s="3"/>
      <c r="I381" s="3"/>
      <c r="J381" s="3"/>
      <c r="K381" s="3"/>
      <c r="L381" s="11"/>
      <c r="M381" s="11"/>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x14ac:dyDescent="0.25">
      <c r="A382" s="42"/>
      <c r="B382" s="3"/>
      <c r="C382" s="3"/>
      <c r="D382" s="3"/>
      <c r="E382" s="40"/>
      <c r="F382" s="41"/>
      <c r="G382" s="8"/>
      <c r="H382" s="3"/>
      <c r="I382" s="3"/>
      <c r="J382" s="3"/>
      <c r="K382" s="3"/>
      <c r="L382" s="11"/>
      <c r="M382" s="11"/>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x14ac:dyDescent="0.25">
      <c r="A383" s="42"/>
      <c r="B383" s="3"/>
      <c r="C383" s="3"/>
      <c r="D383" s="3"/>
      <c r="E383" s="40"/>
      <c r="F383" s="41"/>
      <c r="G383" s="8"/>
      <c r="H383" s="3"/>
      <c r="I383" s="3"/>
      <c r="J383" s="3"/>
      <c r="K383" s="3"/>
      <c r="L383" s="11"/>
      <c r="M383" s="11"/>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x14ac:dyDescent="0.25">
      <c r="A384" s="42"/>
      <c r="B384" s="3"/>
      <c r="C384" s="3"/>
      <c r="D384" s="3"/>
      <c r="E384" s="40"/>
      <c r="F384" s="41"/>
      <c r="G384" s="8"/>
      <c r="H384" s="3"/>
      <c r="I384" s="3"/>
      <c r="J384" s="3"/>
      <c r="K384" s="3"/>
      <c r="L384" s="11"/>
      <c r="M384" s="11"/>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x14ac:dyDescent="0.25">
      <c r="A385" s="42"/>
      <c r="B385" s="3"/>
      <c r="C385" s="3"/>
      <c r="D385" s="3"/>
      <c r="E385" s="40"/>
      <c r="F385" s="41"/>
      <c r="G385" s="8"/>
      <c r="H385" s="3"/>
      <c r="I385" s="3"/>
      <c r="J385" s="3"/>
      <c r="K385" s="3"/>
      <c r="L385" s="11"/>
      <c r="M385" s="11"/>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x14ac:dyDescent="0.25">
      <c r="A386" s="42"/>
      <c r="B386" s="3"/>
      <c r="C386" s="3"/>
      <c r="D386" s="3"/>
      <c r="E386" s="40"/>
      <c r="F386" s="41"/>
      <c r="G386" s="8"/>
      <c r="H386" s="3"/>
      <c r="I386" s="3"/>
      <c r="J386" s="3"/>
      <c r="K386" s="3"/>
      <c r="L386" s="11"/>
      <c r="M386" s="11"/>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x14ac:dyDescent="0.25">
      <c r="A387" s="42"/>
      <c r="B387" s="3"/>
      <c r="C387" s="3"/>
      <c r="D387" s="3"/>
      <c r="E387" s="40"/>
      <c r="F387" s="41"/>
      <c r="G387" s="8"/>
      <c r="H387" s="3"/>
      <c r="I387" s="3"/>
      <c r="J387" s="3"/>
      <c r="K387" s="3"/>
      <c r="L387" s="11"/>
      <c r="M387" s="11"/>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x14ac:dyDescent="0.25">
      <c r="A388" s="42"/>
      <c r="B388" s="3"/>
      <c r="C388" s="3"/>
      <c r="D388" s="3"/>
      <c r="E388" s="40"/>
      <c r="F388" s="41"/>
      <c r="G388" s="8"/>
      <c r="H388" s="3"/>
      <c r="I388" s="3"/>
      <c r="J388" s="3"/>
      <c r="K388" s="3"/>
      <c r="L388" s="11"/>
      <c r="M388" s="11"/>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x14ac:dyDescent="0.25">
      <c r="A389" s="42"/>
      <c r="B389" s="3"/>
      <c r="C389" s="3"/>
      <c r="D389" s="3"/>
      <c r="E389" s="40"/>
      <c r="F389" s="41"/>
      <c r="G389" s="8"/>
      <c r="H389" s="3"/>
      <c r="I389" s="3"/>
      <c r="J389" s="3"/>
      <c r="K389" s="3"/>
      <c r="L389" s="11"/>
      <c r="M389" s="11"/>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x14ac:dyDescent="0.25">
      <c r="A390" s="42"/>
      <c r="B390" s="3"/>
      <c r="C390" s="3"/>
      <c r="D390" s="3"/>
      <c r="E390" s="40"/>
      <c r="F390" s="41"/>
      <c r="G390" s="8"/>
      <c r="H390" s="3"/>
      <c r="I390" s="3"/>
      <c r="J390" s="3"/>
      <c r="K390" s="3"/>
      <c r="L390" s="11"/>
      <c r="M390" s="11"/>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x14ac:dyDescent="0.25">
      <c r="A391" s="42"/>
      <c r="B391" s="3"/>
      <c r="C391" s="3"/>
      <c r="D391" s="3"/>
      <c r="E391" s="40"/>
      <c r="F391" s="41"/>
      <c r="G391" s="8"/>
      <c r="H391" s="3"/>
      <c r="I391" s="3"/>
      <c r="J391" s="3"/>
      <c r="K391" s="3"/>
      <c r="L391" s="11"/>
      <c r="M391" s="11"/>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x14ac:dyDescent="0.25">
      <c r="A392" s="42"/>
      <c r="B392" s="3"/>
      <c r="C392" s="3"/>
      <c r="D392" s="3"/>
      <c r="E392" s="40"/>
      <c r="F392" s="41"/>
      <c r="G392" s="8"/>
      <c r="H392" s="3"/>
      <c r="I392" s="3"/>
      <c r="J392" s="3"/>
      <c r="K392" s="3"/>
      <c r="L392" s="11"/>
      <c r="M392" s="11"/>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x14ac:dyDescent="0.25">
      <c r="A393" s="42"/>
      <c r="B393" s="3"/>
      <c r="C393" s="3"/>
      <c r="D393" s="3"/>
      <c r="E393" s="40"/>
      <c r="F393" s="41"/>
      <c r="G393" s="8"/>
      <c r="H393" s="3"/>
      <c r="I393" s="3"/>
      <c r="J393" s="3"/>
      <c r="K393" s="3"/>
      <c r="L393" s="11"/>
      <c r="M393" s="11"/>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x14ac:dyDescent="0.25">
      <c r="A394" s="42"/>
      <c r="B394" s="3"/>
      <c r="C394" s="3"/>
      <c r="D394" s="3"/>
      <c r="E394" s="40"/>
      <c r="F394" s="41"/>
      <c r="G394" s="8"/>
      <c r="H394" s="3"/>
      <c r="I394" s="3"/>
      <c r="J394" s="3"/>
      <c r="K394" s="3"/>
      <c r="L394" s="11"/>
      <c r="M394" s="11"/>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x14ac:dyDescent="0.25">
      <c r="A395" s="42"/>
      <c r="B395" s="3"/>
      <c r="C395" s="3"/>
      <c r="D395" s="3"/>
      <c r="E395" s="40"/>
      <c r="F395" s="41"/>
      <c r="G395" s="8"/>
      <c r="H395" s="3"/>
      <c r="I395" s="3"/>
      <c r="J395" s="3"/>
      <c r="K395" s="3"/>
      <c r="L395" s="11"/>
      <c r="M395" s="11"/>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x14ac:dyDescent="0.25">
      <c r="A396" s="42"/>
      <c r="B396" s="3"/>
      <c r="C396" s="3"/>
      <c r="D396" s="3"/>
      <c r="E396" s="40"/>
      <c r="F396" s="41"/>
      <c r="G396" s="8"/>
      <c r="H396" s="3"/>
      <c r="I396" s="3"/>
      <c r="J396" s="3"/>
      <c r="K396" s="3"/>
      <c r="L396" s="11"/>
      <c r="M396" s="11"/>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x14ac:dyDescent="0.25">
      <c r="A397" s="42"/>
      <c r="B397" s="3"/>
      <c r="C397" s="3"/>
      <c r="D397" s="3"/>
      <c r="E397" s="40"/>
      <c r="F397" s="41"/>
      <c r="G397" s="8"/>
      <c r="H397" s="3"/>
      <c r="I397" s="3"/>
      <c r="J397" s="3"/>
      <c r="K397" s="3"/>
      <c r="L397" s="11"/>
      <c r="M397" s="11"/>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x14ac:dyDescent="0.25">
      <c r="A398" s="42"/>
      <c r="B398" s="3"/>
      <c r="C398" s="3"/>
      <c r="D398" s="3"/>
      <c r="E398" s="40"/>
      <c r="F398" s="41"/>
      <c r="G398" s="8"/>
      <c r="H398" s="3"/>
      <c r="I398" s="3"/>
      <c r="J398" s="3"/>
      <c r="K398" s="3"/>
      <c r="L398" s="11"/>
      <c r="M398" s="11"/>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x14ac:dyDescent="0.25">
      <c r="A399" s="42"/>
      <c r="B399" s="3"/>
      <c r="C399" s="3"/>
      <c r="D399" s="3"/>
      <c r="E399" s="40"/>
      <c r="F399" s="41"/>
      <c r="G399" s="8"/>
      <c r="H399" s="3"/>
      <c r="I399" s="3"/>
      <c r="J399" s="3"/>
      <c r="K399" s="3"/>
      <c r="L399" s="11"/>
      <c r="M399" s="11"/>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x14ac:dyDescent="0.25">
      <c r="A400" s="42"/>
      <c r="B400" s="3"/>
      <c r="C400" s="3"/>
      <c r="D400" s="3"/>
      <c r="E400" s="40"/>
      <c r="F400" s="41"/>
      <c r="G400" s="8"/>
      <c r="H400" s="3"/>
      <c r="I400" s="3"/>
      <c r="J400" s="3"/>
      <c r="K400" s="3"/>
      <c r="L400" s="11"/>
      <c r="M400" s="11"/>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x14ac:dyDescent="0.25">
      <c r="A401" s="42"/>
      <c r="B401" s="3"/>
      <c r="C401" s="3"/>
      <c r="D401" s="3"/>
      <c r="E401" s="40"/>
      <c r="F401" s="41"/>
      <c r="G401" s="8"/>
      <c r="H401" s="3"/>
      <c r="I401" s="3"/>
      <c r="J401" s="3"/>
      <c r="K401" s="3"/>
      <c r="L401" s="11"/>
      <c r="M401" s="11"/>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x14ac:dyDescent="0.25">
      <c r="A402" s="42"/>
      <c r="B402" s="3"/>
      <c r="C402" s="3"/>
      <c r="D402" s="3"/>
      <c r="E402" s="40"/>
      <c r="F402" s="41"/>
      <c r="G402" s="8"/>
      <c r="H402" s="3"/>
      <c r="I402" s="3"/>
      <c r="J402" s="3"/>
      <c r="K402" s="3"/>
      <c r="L402" s="11"/>
      <c r="M402" s="11"/>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x14ac:dyDescent="0.25">
      <c r="A403" s="42"/>
      <c r="B403" s="3"/>
      <c r="C403" s="3"/>
      <c r="D403" s="3"/>
      <c r="E403" s="40"/>
      <c r="F403" s="41"/>
      <c r="G403" s="8"/>
      <c r="H403" s="3"/>
      <c r="I403" s="3"/>
      <c r="J403" s="3"/>
      <c r="K403" s="3"/>
      <c r="L403" s="11"/>
      <c r="M403" s="11"/>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x14ac:dyDescent="0.25">
      <c r="A404" s="42"/>
      <c r="B404" s="3"/>
      <c r="C404" s="3"/>
      <c r="D404" s="3"/>
      <c r="E404" s="40"/>
      <c r="F404" s="41"/>
      <c r="G404" s="8"/>
      <c r="H404" s="3"/>
      <c r="I404" s="3"/>
      <c r="J404" s="3"/>
      <c r="K404" s="3"/>
      <c r="L404" s="11"/>
      <c r="M404" s="11"/>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x14ac:dyDescent="0.25">
      <c r="A405" s="42"/>
      <c r="B405" s="3"/>
      <c r="C405" s="3"/>
      <c r="D405" s="3"/>
      <c r="E405" s="40"/>
      <c r="F405" s="41"/>
      <c r="G405" s="8"/>
      <c r="H405" s="3"/>
      <c r="I405" s="3"/>
      <c r="J405" s="3"/>
      <c r="K405" s="3"/>
      <c r="L405" s="11"/>
      <c r="M405" s="11"/>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x14ac:dyDescent="0.25">
      <c r="A406" s="42"/>
      <c r="B406" s="3"/>
      <c r="C406" s="3"/>
      <c r="D406" s="3"/>
      <c r="E406" s="40"/>
      <c r="F406" s="41"/>
      <c r="G406" s="8"/>
      <c r="H406" s="3"/>
      <c r="I406" s="3"/>
      <c r="J406" s="3"/>
      <c r="K406" s="3"/>
      <c r="L406" s="11"/>
      <c r="M406" s="11"/>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x14ac:dyDescent="0.25">
      <c r="A407" s="42"/>
      <c r="B407" s="3"/>
      <c r="C407" s="3"/>
      <c r="D407" s="3"/>
      <c r="E407" s="40"/>
      <c r="F407" s="41"/>
      <c r="G407" s="8"/>
      <c r="H407" s="3"/>
      <c r="I407" s="3"/>
      <c r="J407" s="3"/>
      <c r="K407" s="3"/>
      <c r="L407" s="11"/>
      <c r="M407" s="11"/>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x14ac:dyDescent="0.25">
      <c r="A408" s="42"/>
      <c r="B408" s="3"/>
      <c r="C408" s="3"/>
      <c r="D408" s="3"/>
      <c r="E408" s="40"/>
      <c r="F408" s="41"/>
      <c r="G408" s="8"/>
      <c r="H408" s="3"/>
      <c r="I408" s="3"/>
      <c r="J408" s="3"/>
      <c r="K408" s="3"/>
      <c r="L408" s="11"/>
      <c r="M408" s="11"/>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x14ac:dyDescent="0.25">
      <c r="A409" s="42"/>
      <c r="B409" s="3"/>
      <c r="C409" s="3"/>
      <c r="D409" s="3"/>
      <c r="E409" s="40"/>
      <c r="F409" s="41"/>
      <c r="G409" s="8"/>
      <c r="H409" s="3"/>
      <c r="I409" s="3"/>
      <c r="J409" s="3"/>
      <c r="K409" s="3"/>
      <c r="L409" s="11"/>
      <c r="M409" s="11"/>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x14ac:dyDescent="0.25">
      <c r="A410" s="42"/>
      <c r="B410" s="3"/>
      <c r="C410" s="3"/>
      <c r="D410" s="3"/>
      <c r="E410" s="40"/>
      <c r="F410" s="41"/>
      <c r="G410" s="8"/>
      <c r="H410" s="3"/>
      <c r="I410" s="3"/>
      <c r="J410" s="3"/>
      <c r="K410" s="3"/>
      <c r="L410" s="11"/>
      <c r="M410" s="11"/>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x14ac:dyDescent="0.25">
      <c r="A411" s="42"/>
      <c r="B411" s="3"/>
      <c r="C411" s="3"/>
      <c r="D411" s="3"/>
      <c r="E411" s="40"/>
      <c r="F411" s="41"/>
      <c r="G411" s="8"/>
      <c r="H411" s="3"/>
      <c r="I411" s="3"/>
      <c r="J411" s="3"/>
      <c r="K411" s="3"/>
      <c r="L411" s="11"/>
      <c r="M411" s="11"/>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x14ac:dyDescent="0.25">
      <c r="A412" s="42"/>
      <c r="B412" s="3"/>
      <c r="C412" s="3"/>
      <c r="D412" s="3"/>
      <c r="E412" s="40"/>
      <c r="F412" s="41"/>
      <c r="G412" s="8"/>
      <c r="H412" s="3"/>
      <c r="I412" s="3"/>
      <c r="J412" s="3"/>
      <c r="K412" s="3"/>
      <c r="L412" s="11"/>
      <c r="M412" s="11"/>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x14ac:dyDescent="0.25">
      <c r="A413" s="42"/>
      <c r="B413" s="3"/>
      <c r="C413" s="3"/>
      <c r="D413" s="3"/>
      <c r="E413" s="40"/>
      <c r="F413" s="41"/>
      <c r="G413" s="8"/>
      <c r="H413" s="3"/>
      <c r="I413" s="3"/>
      <c r="J413" s="3"/>
      <c r="K413" s="3"/>
      <c r="L413" s="11"/>
      <c r="M413" s="11"/>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x14ac:dyDescent="0.25">
      <c r="A414" s="42"/>
      <c r="B414" s="3"/>
      <c r="C414" s="3"/>
      <c r="D414" s="3"/>
      <c r="E414" s="40"/>
      <c r="F414" s="41"/>
      <c r="G414" s="8"/>
      <c r="H414" s="3"/>
      <c r="I414" s="3"/>
      <c r="J414" s="3"/>
      <c r="K414" s="3"/>
      <c r="L414" s="11"/>
      <c r="M414" s="11"/>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x14ac:dyDescent="0.25">
      <c r="A415" s="42"/>
      <c r="B415" s="3"/>
      <c r="C415" s="3"/>
      <c r="D415" s="3"/>
      <c r="E415" s="40"/>
      <c r="F415" s="41"/>
      <c r="G415" s="8"/>
      <c r="H415" s="3"/>
      <c r="I415" s="3"/>
      <c r="J415" s="3"/>
      <c r="K415" s="3"/>
      <c r="L415" s="11"/>
      <c r="M415" s="11"/>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x14ac:dyDescent="0.25">
      <c r="A416" s="42"/>
      <c r="B416" s="3"/>
      <c r="C416" s="3"/>
      <c r="D416" s="3"/>
      <c r="E416" s="40"/>
      <c r="F416" s="41"/>
      <c r="G416" s="8"/>
      <c r="H416" s="3"/>
      <c r="I416" s="3"/>
      <c r="J416" s="3"/>
      <c r="K416" s="3"/>
      <c r="L416" s="11"/>
      <c r="M416" s="11"/>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x14ac:dyDescent="0.25">
      <c r="A417" s="42"/>
      <c r="B417" s="3"/>
      <c r="C417" s="3"/>
      <c r="D417" s="3"/>
      <c r="E417" s="40"/>
      <c r="F417" s="41"/>
      <c r="G417" s="8"/>
      <c r="H417" s="3"/>
      <c r="I417" s="3"/>
      <c r="J417" s="3"/>
      <c r="K417" s="3"/>
      <c r="L417" s="11"/>
      <c r="M417" s="11"/>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x14ac:dyDescent="0.25">
      <c r="A418" s="42"/>
      <c r="B418" s="3"/>
      <c r="C418" s="3"/>
      <c r="D418" s="3"/>
      <c r="E418" s="40"/>
      <c r="F418" s="41"/>
      <c r="G418" s="8"/>
      <c r="H418" s="3"/>
      <c r="I418" s="3"/>
      <c r="J418" s="3"/>
      <c r="K418" s="3"/>
      <c r="L418" s="11"/>
      <c r="M418" s="11"/>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x14ac:dyDescent="0.25">
      <c r="A419" s="42"/>
      <c r="B419" s="3"/>
      <c r="C419" s="3"/>
      <c r="D419" s="3"/>
      <c r="E419" s="40"/>
      <c r="F419" s="41"/>
      <c r="G419" s="8"/>
      <c r="H419" s="3"/>
      <c r="I419" s="3"/>
      <c r="J419" s="3"/>
      <c r="K419" s="3"/>
      <c r="L419" s="11"/>
      <c r="M419" s="11"/>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x14ac:dyDescent="0.25">
      <c r="A420" s="42"/>
      <c r="B420" s="3"/>
      <c r="C420" s="3"/>
      <c r="D420" s="3"/>
      <c r="E420" s="40"/>
      <c r="F420" s="41"/>
      <c r="G420" s="8"/>
      <c r="H420" s="3"/>
      <c r="I420" s="3"/>
      <c r="J420" s="3"/>
      <c r="K420" s="3"/>
      <c r="L420" s="11"/>
      <c r="M420" s="11"/>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x14ac:dyDescent="0.25">
      <c r="A421" s="42"/>
      <c r="B421" s="3"/>
      <c r="C421" s="3"/>
      <c r="D421" s="3"/>
      <c r="E421" s="40"/>
      <c r="F421" s="41"/>
      <c r="G421" s="8"/>
      <c r="H421" s="3"/>
      <c r="I421" s="3"/>
      <c r="J421" s="3"/>
      <c r="K421" s="3"/>
      <c r="L421" s="11"/>
      <c r="M421" s="11"/>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x14ac:dyDescent="0.25">
      <c r="A422" s="42"/>
      <c r="B422" s="3"/>
      <c r="C422" s="3"/>
      <c r="D422" s="3"/>
      <c r="E422" s="40"/>
      <c r="F422" s="41"/>
      <c r="G422" s="8"/>
      <c r="H422" s="3"/>
      <c r="I422" s="3"/>
      <c r="J422" s="3"/>
      <c r="K422" s="3"/>
      <c r="L422" s="11"/>
      <c r="M422" s="11"/>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x14ac:dyDescent="0.25">
      <c r="A423" s="42"/>
      <c r="B423" s="3"/>
      <c r="C423" s="3"/>
      <c r="D423" s="3"/>
      <c r="E423" s="40"/>
      <c r="F423" s="41"/>
      <c r="G423" s="8"/>
      <c r="H423" s="3"/>
      <c r="I423" s="3"/>
      <c r="J423" s="3"/>
      <c r="K423" s="3"/>
      <c r="L423" s="11"/>
      <c r="M423" s="11"/>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x14ac:dyDescent="0.25">
      <c r="A424" s="42"/>
      <c r="B424" s="3"/>
      <c r="C424" s="3"/>
      <c r="D424" s="3"/>
      <c r="E424" s="40"/>
      <c r="F424" s="41"/>
      <c r="G424" s="8"/>
      <c r="H424" s="3"/>
      <c r="I424" s="3"/>
      <c r="J424" s="3"/>
      <c r="K424" s="3"/>
      <c r="L424" s="11"/>
      <c r="M424" s="11"/>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x14ac:dyDescent="0.25">
      <c r="A425" s="42"/>
      <c r="B425" s="3"/>
      <c r="C425" s="3"/>
      <c r="D425" s="3"/>
      <c r="E425" s="40"/>
      <c r="F425" s="41"/>
      <c r="G425" s="8"/>
      <c r="H425" s="3"/>
      <c r="I425" s="3"/>
      <c r="J425" s="3"/>
      <c r="K425" s="3"/>
      <c r="L425" s="11"/>
      <c r="M425" s="11"/>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x14ac:dyDescent="0.25">
      <c r="A426" s="42"/>
      <c r="B426" s="3"/>
      <c r="C426" s="3"/>
      <c r="D426" s="3"/>
      <c r="E426" s="40"/>
      <c r="F426" s="41"/>
      <c r="G426" s="8"/>
      <c r="H426" s="3"/>
      <c r="I426" s="3"/>
      <c r="J426" s="3"/>
      <c r="K426" s="3"/>
      <c r="L426" s="11"/>
      <c r="M426" s="11"/>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x14ac:dyDescent="0.25">
      <c r="A427" s="42"/>
      <c r="B427" s="3"/>
      <c r="C427" s="3"/>
      <c r="D427" s="3"/>
      <c r="E427" s="40"/>
      <c r="F427" s="41"/>
      <c r="G427" s="8"/>
      <c r="H427" s="3"/>
      <c r="I427" s="3"/>
      <c r="J427" s="3"/>
      <c r="K427" s="3"/>
      <c r="L427" s="11"/>
      <c r="M427" s="11"/>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x14ac:dyDescent="0.25">
      <c r="A428" s="42"/>
      <c r="B428" s="3"/>
      <c r="C428" s="3"/>
      <c r="D428" s="3"/>
      <c r="E428" s="40"/>
      <c r="F428" s="41"/>
      <c r="G428" s="8"/>
      <c r="H428" s="3"/>
      <c r="I428" s="3"/>
      <c r="J428" s="3"/>
      <c r="K428" s="3"/>
      <c r="L428" s="11"/>
      <c r="M428" s="11"/>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x14ac:dyDescent="0.25">
      <c r="A429" s="42"/>
      <c r="B429" s="3"/>
      <c r="C429" s="3"/>
      <c r="D429" s="3"/>
      <c r="E429" s="40"/>
      <c r="F429" s="41"/>
      <c r="G429" s="8"/>
      <c r="H429" s="3"/>
      <c r="I429" s="3"/>
      <c r="J429" s="3"/>
      <c r="K429" s="3"/>
      <c r="L429" s="11"/>
      <c r="M429" s="11"/>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x14ac:dyDescent="0.25">
      <c r="A430" s="42"/>
      <c r="B430" s="3"/>
      <c r="C430" s="3"/>
      <c r="D430" s="3"/>
      <c r="E430" s="40"/>
      <c r="F430" s="41"/>
      <c r="G430" s="8"/>
      <c r="H430" s="3"/>
      <c r="I430" s="3"/>
      <c r="J430" s="3"/>
      <c r="K430" s="3"/>
      <c r="L430" s="11"/>
      <c r="M430" s="11"/>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x14ac:dyDescent="0.25">
      <c r="A431" s="42"/>
      <c r="B431" s="3"/>
      <c r="C431" s="3"/>
      <c r="D431" s="3"/>
      <c r="E431" s="40"/>
      <c r="F431" s="41"/>
      <c r="G431" s="8"/>
      <c r="H431" s="3"/>
      <c r="I431" s="3"/>
      <c r="J431" s="3"/>
      <c r="K431" s="3"/>
      <c r="L431" s="11"/>
      <c r="M431" s="11"/>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x14ac:dyDescent="0.25">
      <c r="A432" s="42"/>
      <c r="B432" s="3"/>
      <c r="C432" s="3"/>
      <c r="D432" s="3"/>
      <c r="E432" s="40"/>
      <c r="F432" s="41"/>
      <c r="G432" s="8"/>
      <c r="H432" s="3"/>
      <c r="I432" s="3"/>
      <c r="J432" s="3"/>
      <c r="K432" s="3"/>
      <c r="L432" s="11"/>
      <c r="M432" s="11"/>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x14ac:dyDescent="0.25">
      <c r="A433" s="42"/>
      <c r="B433" s="3"/>
      <c r="C433" s="3"/>
      <c r="D433" s="3"/>
      <c r="E433" s="40"/>
      <c r="F433" s="41"/>
      <c r="G433" s="8"/>
      <c r="H433" s="3"/>
      <c r="I433" s="3"/>
      <c r="J433" s="3"/>
      <c r="K433" s="3"/>
      <c r="L433" s="11"/>
      <c r="M433" s="11"/>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x14ac:dyDescent="0.25">
      <c r="A434" s="42"/>
      <c r="B434" s="3"/>
      <c r="C434" s="3"/>
      <c r="D434" s="3"/>
      <c r="E434" s="40"/>
      <c r="F434" s="41"/>
      <c r="G434" s="8"/>
      <c r="H434" s="3"/>
      <c r="I434" s="3"/>
      <c r="J434" s="3"/>
      <c r="K434" s="3"/>
      <c r="L434" s="11"/>
      <c r="M434" s="11"/>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x14ac:dyDescent="0.25">
      <c r="A435" s="42"/>
      <c r="B435" s="3"/>
      <c r="C435" s="3"/>
      <c r="D435" s="3"/>
      <c r="E435" s="40"/>
      <c r="F435" s="41"/>
      <c r="G435" s="8"/>
      <c r="H435" s="3"/>
      <c r="I435" s="3"/>
      <c r="J435" s="3"/>
      <c r="K435" s="3"/>
      <c r="L435" s="11"/>
      <c r="M435" s="11"/>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x14ac:dyDescent="0.25">
      <c r="A436" s="42"/>
      <c r="B436" s="3"/>
      <c r="C436" s="3"/>
      <c r="D436" s="3"/>
      <c r="E436" s="40"/>
      <c r="F436" s="41"/>
      <c r="G436" s="8"/>
      <c r="H436" s="3"/>
      <c r="I436" s="3"/>
      <c r="J436" s="3"/>
      <c r="K436" s="3"/>
      <c r="L436" s="11"/>
      <c r="M436" s="11"/>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x14ac:dyDescent="0.25">
      <c r="A437" s="42"/>
      <c r="B437" s="3"/>
      <c r="C437" s="3"/>
      <c r="D437" s="3"/>
      <c r="E437" s="40"/>
      <c r="F437" s="41"/>
      <c r="G437" s="8"/>
      <c r="H437" s="3"/>
      <c r="I437" s="3"/>
      <c r="J437" s="3"/>
      <c r="K437" s="3"/>
      <c r="L437" s="11"/>
      <c r="M437" s="11"/>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x14ac:dyDescent="0.25">
      <c r="A438" s="42"/>
      <c r="B438" s="3"/>
      <c r="C438" s="3"/>
      <c r="D438" s="3"/>
      <c r="E438" s="40"/>
      <c r="F438" s="41"/>
      <c r="G438" s="8"/>
      <c r="H438" s="3"/>
      <c r="I438" s="3"/>
      <c r="J438" s="3"/>
      <c r="K438" s="3"/>
      <c r="L438" s="11"/>
      <c r="M438" s="11"/>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x14ac:dyDescent="0.25">
      <c r="A439" s="42"/>
      <c r="B439" s="3"/>
      <c r="C439" s="3"/>
      <c r="D439" s="3"/>
      <c r="E439" s="40"/>
      <c r="F439" s="41"/>
      <c r="G439" s="8"/>
      <c r="H439" s="3"/>
      <c r="I439" s="3"/>
      <c r="J439" s="3"/>
      <c r="K439" s="3"/>
      <c r="L439" s="11"/>
      <c r="M439" s="11"/>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x14ac:dyDescent="0.25">
      <c r="A440" s="42"/>
      <c r="B440" s="3"/>
      <c r="C440" s="3"/>
      <c r="D440" s="3"/>
      <c r="E440" s="40"/>
      <c r="F440" s="41"/>
      <c r="G440" s="8"/>
      <c r="H440" s="3"/>
      <c r="I440" s="3"/>
      <c r="J440" s="3"/>
      <c r="K440" s="3"/>
      <c r="L440" s="11"/>
      <c r="M440" s="11"/>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x14ac:dyDescent="0.25">
      <c r="A441" s="42"/>
      <c r="B441" s="3"/>
      <c r="C441" s="3"/>
      <c r="D441" s="3"/>
      <c r="E441" s="40"/>
      <c r="F441" s="41"/>
      <c r="G441" s="8"/>
      <c r="H441" s="3"/>
      <c r="I441" s="3"/>
      <c r="J441" s="3"/>
      <c r="K441" s="3"/>
      <c r="L441" s="11"/>
      <c r="M441" s="11"/>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x14ac:dyDescent="0.25">
      <c r="A442" s="42"/>
      <c r="B442" s="3"/>
      <c r="C442" s="3"/>
      <c r="D442" s="3"/>
      <c r="E442" s="40"/>
      <c r="F442" s="41"/>
      <c r="G442" s="8"/>
      <c r="H442" s="3"/>
      <c r="I442" s="3"/>
      <c r="J442" s="3"/>
      <c r="K442" s="3"/>
      <c r="L442" s="11"/>
      <c r="M442" s="11"/>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x14ac:dyDescent="0.25">
      <c r="A443" s="42"/>
      <c r="B443" s="3"/>
      <c r="C443" s="3"/>
      <c r="D443" s="3"/>
      <c r="E443" s="40"/>
      <c r="F443" s="41"/>
      <c r="G443" s="8"/>
      <c r="H443" s="3"/>
      <c r="I443" s="3"/>
      <c r="J443" s="3"/>
      <c r="K443" s="3"/>
      <c r="L443" s="11"/>
      <c r="M443" s="11"/>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x14ac:dyDescent="0.25">
      <c r="A444" s="42"/>
      <c r="B444" s="3"/>
      <c r="C444" s="3"/>
      <c r="D444" s="3"/>
      <c r="E444" s="40"/>
      <c r="F444" s="41"/>
      <c r="G444" s="8"/>
      <c r="H444" s="3"/>
      <c r="I444" s="3"/>
      <c r="J444" s="3"/>
      <c r="K444" s="3"/>
      <c r="L444" s="11"/>
      <c r="M444" s="11"/>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x14ac:dyDescent="0.25">
      <c r="A445" s="42"/>
      <c r="B445" s="3"/>
      <c r="C445" s="3"/>
      <c r="D445" s="3"/>
      <c r="E445" s="40"/>
      <c r="F445" s="41"/>
      <c r="G445" s="8"/>
      <c r="H445" s="3"/>
      <c r="I445" s="3"/>
      <c r="J445" s="3"/>
      <c r="K445" s="3"/>
      <c r="L445" s="11"/>
      <c r="M445" s="11"/>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x14ac:dyDescent="0.25">
      <c r="A446" s="42"/>
      <c r="B446" s="3"/>
      <c r="C446" s="3"/>
      <c r="D446" s="3"/>
      <c r="E446" s="40"/>
      <c r="F446" s="41"/>
      <c r="G446" s="8"/>
      <c r="H446" s="3"/>
      <c r="I446" s="3"/>
      <c r="J446" s="3"/>
      <c r="K446" s="3"/>
      <c r="L446" s="11"/>
      <c r="M446" s="11"/>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x14ac:dyDescent="0.25">
      <c r="A447" s="42"/>
      <c r="B447" s="3"/>
      <c r="C447" s="3"/>
      <c r="D447" s="3"/>
      <c r="E447" s="40"/>
      <c r="F447" s="41"/>
      <c r="G447" s="8"/>
      <c r="H447" s="3"/>
      <c r="I447" s="3"/>
      <c r="J447" s="3"/>
      <c r="K447" s="3"/>
      <c r="L447" s="11"/>
      <c r="M447" s="11"/>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x14ac:dyDescent="0.25">
      <c r="A448" s="42"/>
      <c r="B448" s="3"/>
      <c r="C448" s="3"/>
      <c r="D448" s="3"/>
      <c r="E448" s="40"/>
      <c r="F448" s="41"/>
      <c r="G448" s="8"/>
      <c r="H448" s="3"/>
      <c r="I448" s="3"/>
      <c r="J448" s="3"/>
      <c r="K448" s="3"/>
      <c r="L448" s="11"/>
      <c r="M448" s="11"/>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x14ac:dyDescent="0.25">
      <c r="A449" s="42"/>
      <c r="B449" s="3"/>
      <c r="C449" s="3"/>
      <c r="D449" s="3"/>
      <c r="E449" s="40"/>
      <c r="F449" s="41"/>
      <c r="G449" s="8"/>
      <c r="H449" s="3"/>
      <c r="I449" s="3"/>
      <c r="J449" s="3"/>
      <c r="K449" s="3"/>
      <c r="L449" s="11"/>
      <c r="M449" s="11"/>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x14ac:dyDescent="0.25">
      <c r="A450" s="42"/>
      <c r="B450" s="3"/>
      <c r="C450" s="3"/>
      <c r="D450" s="3"/>
      <c r="E450" s="40"/>
      <c r="F450" s="41"/>
      <c r="G450" s="8"/>
      <c r="H450" s="3"/>
      <c r="I450" s="3"/>
      <c r="J450" s="3"/>
      <c r="K450" s="3"/>
      <c r="L450" s="11"/>
      <c r="M450" s="11"/>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x14ac:dyDescent="0.25">
      <c r="A451" s="42"/>
      <c r="B451" s="3"/>
      <c r="C451" s="3"/>
      <c r="D451" s="3"/>
      <c r="E451" s="40"/>
      <c r="F451" s="41"/>
      <c r="G451" s="8"/>
      <c r="H451" s="3"/>
      <c r="I451" s="3"/>
      <c r="J451" s="3"/>
      <c r="K451" s="3"/>
      <c r="L451" s="11"/>
      <c r="M451" s="11"/>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x14ac:dyDescent="0.25">
      <c r="A452" s="42"/>
      <c r="B452" s="3"/>
      <c r="C452" s="3"/>
      <c r="D452" s="3"/>
      <c r="E452" s="40"/>
      <c r="F452" s="41"/>
      <c r="G452" s="8"/>
      <c r="H452" s="3"/>
      <c r="I452" s="3"/>
      <c r="J452" s="3"/>
      <c r="K452" s="3"/>
      <c r="L452" s="11"/>
      <c r="M452" s="11"/>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x14ac:dyDescent="0.25">
      <c r="A453" s="42"/>
      <c r="B453" s="3"/>
      <c r="C453" s="3"/>
      <c r="D453" s="3"/>
      <c r="E453" s="40"/>
      <c r="F453" s="41"/>
      <c r="G453" s="8"/>
      <c r="H453" s="3"/>
      <c r="I453" s="3"/>
      <c r="J453" s="3"/>
      <c r="K453" s="3"/>
      <c r="L453" s="11"/>
      <c r="M453" s="11"/>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x14ac:dyDescent="0.25">
      <c r="A454" s="42"/>
      <c r="B454" s="3"/>
      <c r="C454" s="3"/>
      <c r="D454" s="3"/>
      <c r="E454" s="40"/>
      <c r="F454" s="41"/>
      <c r="G454" s="8"/>
      <c r="H454" s="3"/>
      <c r="I454" s="3"/>
      <c r="J454" s="3"/>
      <c r="K454" s="3"/>
      <c r="L454" s="11"/>
      <c r="M454" s="11"/>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x14ac:dyDescent="0.25">
      <c r="A455" s="42"/>
      <c r="B455" s="3"/>
      <c r="C455" s="3"/>
      <c r="D455" s="3"/>
      <c r="E455" s="40"/>
      <c r="F455" s="41"/>
      <c r="G455" s="8"/>
      <c r="H455" s="3"/>
      <c r="I455" s="3"/>
      <c r="J455" s="3"/>
      <c r="K455" s="3"/>
      <c r="L455" s="11"/>
      <c r="M455" s="11"/>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x14ac:dyDescent="0.25">
      <c r="A456" s="42"/>
      <c r="B456" s="3"/>
      <c r="C456" s="3"/>
      <c r="D456" s="3"/>
      <c r="E456" s="40"/>
      <c r="F456" s="41"/>
      <c r="G456" s="8"/>
      <c r="H456" s="3"/>
      <c r="I456" s="3"/>
      <c r="J456" s="3"/>
      <c r="K456" s="3"/>
      <c r="L456" s="11"/>
      <c r="M456" s="11"/>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x14ac:dyDescent="0.25">
      <c r="A457" s="42"/>
      <c r="B457" s="3"/>
      <c r="C457" s="3"/>
      <c r="D457" s="3"/>
      <c r="E457" s="40"/>
      <c r="F457" s="41"/>
      <c r="G457" s="8"/>
      <c r="H457" s="3"/>
      <c r="I457" s="3"/>
      <c r="J457" s="3"/>
      <c r="K457" s="3"/>
      <c r="L457" s="11"/>
      <c r="M457" s="11"/>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x14ac:dyDescent="0.25">
      <c r="A458" s="42"/>
      <c r="B458" s="3"/>
      <c r="C458" s="3"/>
      <c r="D458" s="3"/>
      <c r="E458" s="40"/>
      <c r="F458" s="41"/>
      <c r="G458" s="8"/>
      <c r="H458" s="3"/>
      <c r="I458" s="3"/>
      <c r="J458" s="3"/>
      <c r="K458" s="3"/>
      <c r="L458" s="11"/>
      <c r="M458" s="11"/>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x14ac:dyDescent="0.25">
      <c r="A459" s="42"/>
      <c r="B459" s="3"/>
      <c r="C459" s="3"/>
      <c r="D459" s="3"/>
      <c r="E459" s="40"/>
      <c r="F459" s="41"/>
      <c r="G459" s="8"/>
      <c r="H459" s="3"/>
      <c r="I459" s="3"/>
      <c r="J459" s="3"/>
      <c r="K459" s="3"/>
      <c r="L459" s="11"/>
      <c r="M459" s="11"/>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x14ac:dyDescent="0.25">
      <c r="A460" s="42"/>
      <c r="B460" s="3"/>
      <c r="C460" s="3"/>
      <c r="D460" s="3"/>
      <c r="E460" s="40"/>
      <c r="F460" s="41"/>
      <c r="G460" s="8"/>
      <c r="H460" s="3"/>
      <c r="I460" s="3"/>
      <c r="J460" s="3"/>
      <c r="K460" s="3"/>
      <c r="L460" s="11"/>
      <c r="M460" s="11"/>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x14ac:dyDescent="0.25">
      <c r="A461" s="42"/>
      <c r="B461" s="3"/>
      <c r="C461" s="3"/>
      <c r="D461" s="3"/>
      <c r="E461" s="40"/>
      <c r="F461" s="41"/>
      <c r="G461" s="8"/>
      <c r="H461" s="3"/>
      <c r="I461" s="3"/>
      <c r="J461" s="3"/>
      <c r="K461" s="3"/>
      <c r="L461" s="11"/>
      <c r="M461" s="11"/>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x14ac:dyDescent="0.25">
      <c r="A462" s="42"/>
      <c r="B462" s="3"/>
      <c r="C462" s="3"/>
      <c r="D462" s="3"/>
      <c r="E462" s="40"/>
      <c r="F462" s="41"/>
      <c r="G462" s="8"/>
      <c r="H462" s="3"/>
      <c r="I462" s="3"/>
      <c r="J462" s="3"/>
      <c r="K462" s="3"/>
      <c r="L462" s="11"/>
      <c r="M462" s="11"/>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x14ac:dyDescent="0.25">
      <c r="A463" s="42"/>
      <c r="B463" s="3"/>
      <c r="C463" s="3"/>
      <c r="D463" s="3"/>
      <c r="E463" s="40"/>
      <c r="F463" s="41"/>
      <c r="G463" s="8"/>
      <c r="H463" s="3"/>
      <c r="I463" s="3"/>
      <c r="J463" s="3"/>
      <c r="K463" s="3"/>
      <c r="L463" s="11"/>
      <c r="M463" s="11"/>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x14ac:dyDescent="0.25">
      <c r="A464" s="42"/>
      <c r="B464" s="3"/>
      <c r="C464" s="3"/>
      <c r="D464" s="3"/>
      <c r="E464" s="40"/>
      <c r="F464" s="41"/>
      <c r="G464" s="8"/>
      <c r="H464" s="3"/>
      <c r="I464" s="3"/>
      <c r="J464" s="3"/>
      <c r="K464" s="3"/>
      <c r="L464" s="11"/>
      <c r="M464" s="11"/>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x14ac:dyDescent="0.25">
      <c r="A465" s="42"/>
      <c r="B465" s="3"/>
      <c r="C465" s="3"/>
      <c r="D465" s="3"/>
      <c r="E465" s="40"/>
      <c r="F465" s="41"/>
      <c r="G465" s="8"/>
      <c r="H465" s="3"/>
      <c r="I465" s="3"/>
      <c r="J465" s="3"/>
      <c r="K465" s="3"/>
      <c r="L465" s="11"/>
      <c r="M465" s="11"/>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x14ac:dyDescent="0.25">
      <c r="A466" s="42"/>
      <c r="B466" s="3"/>
      <c r="C466" s="3"/>
      <c r="D466" s="3"/>
      <c r="E466" s="40"/>
      <c r="F466" s="41"/>
      <c r="G466" s="8"/>
      <c r="H466" s="3"/>
      <c r="I466" s="3"/>
      <c r="J466" s="3"/>
      <c r="K466" s="3"/>
      <c r="L466" s="11"/>
      <c r="M466" s="11"/>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x14ac:dyDescent="0.25">
      <c r="A467" s="42"/>
      <c r="B467" s="3"/>
      <c r="C467" s="3"/>
      <c r="D467" s="3"/>
      <c r="E467" s="40"/>
      <c r="F467" s="41"/>
      <c r="G467" s="8"/>
      <c r="H467" s="3"/>
      <c r="I467" s="3"/>
      <c r="J467" s="3"/>
      <c r="K467" s="3"/>
      <c r="L467" s="11"/>
      <c r="M467" s="11"/>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x14ac:dyDescent="0.25">
      <c r="A468" s="42"/>
      <c r="B468" s="3"/>
      <c r="C468" s="3"/>
      <c r="D468" s="3"/>
      <c r="E468" s="40"/>
      <c r="F468" s="41"/>
      <c r="G468" s="8"/>
      <c r="H468" s="3"/>
      <c r="I468" s="3"/>
      <c r="J468" s="3"/>
      <c r="K468" s="3"/>
      <c r="L468" s="11"/>
      <c r="M468" s="11"/>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x14ac:dyDescent="0.25">
      <c r="A469" s="42"/>
      <c r="B469" s="3"/>
      <c r="C469" s="3"/>
      <c r="D469" s="3"/>
      <c r="E469" s="40"/>
      <c r="F469" s="41"/>
      <c r="G469" s="8"/>
      <c r="H469" s="3"/>
      <c r="I469" s="3"/>
      <c r="J469" s="3"/>
      <c r="K469" s="3"/>
      <c r="L469" s="11"/>
      <c r="M469" s="11"/>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x14ac:dyDescent="0.25">
      <c r="A470" s="42"/>
      <c r="B470" s="3"/>
      <c r="C470" s="3"/>
      <c r="D470" s="3"/>
      <c r="E470" s="40"/>
      <c r="F470" s="41"/>
      <c r="G470" s="8"/>
      <c r="H470" s="3"/>
      <c r="I470" s="3"/>
      <c r="J470" s="3"/>
      <c r="K470" s="3"/>
      <c r="L470" s="11"/>
      <c r="M470" s="11"/>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x14ac:dyDescent="0.25">
      <c r="A471" s="42"/>
      <c r="B471" s="3"/>
      <c r="C471" s="3"/>
      <c r="D471" s="3"/>
      <c r="E471" s="40"/>
      <c r="F471" s="41"/>
      <c r="G471" s="8"/>
      <c r="H471" s="3"/>
      <c r="I471" s="3"/>
      <c r="J471" s="3"/>
      <c r="K471" s="3"/>
      <c r="L471" s="11"/>
      <c r="M471" s="11"/>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x14ac:dyDescent="0.25">
      <c r="A472" s="42"/>
      <c r="B472" s="3"/>
      <c r="C472" s="3"/>
      <c r="D472" s="3"/>
      <c r="E472" s="40"/>
      <c r="F472" s="41"/>
      <c r="G472" s="8"/>
      <c r="H472" s="3"/>
      <c r="I472" s="3"/>
      <c r="J472" s="3"/>
      <c r="K472" s="3"/>
      <c r="L472" s="11"/>
      <c r="M472" s="11"/>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x14ac:dyDescent="0.25">
      <c r="A473" s="42"/>
      <c r="B473" s="3"/>
      <c r="C473" s="3"/>
      <c r="D473" s="3"/>
      <c r="E473" s="40"/>
      <c r="F473" s="41"/>
      <c r="G473" s="8"/>
      <c r="H473" s="3"/>
      <c r="I473" s="3"/>
      <c r="J473" s="3"/>
      <c r="K473" s="3"/>
      <c r="L473" s="11"/>
      <c r="M473" s="11"/>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x14ac:dyDescent="0.25">
      <c r="A474" s="42"/>
      <c r="B474" s="3"/>
      <c r="C474" s="3"/>
      <c r="D474" s="3"/>
      <c r="E474" s="40"/>
      <c r="F474" s="41"/>
      <c r="G474" s="8"/>
      <c r="H474" s="3"/>
      <c r="I474" s="3"/>
      <c r="J474" s="3"/>
      <c r="K474" s="3"/>
      <c r="L474" s="11"/>
      <c r="M474" s="11"/>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x14ac:dyDescent="0.25">
      <c r="A475" s="42"/>
      <c r="B475" s="3"/>
      <c r="C475" s="3"/>
      <c r="D475" s="3"/>
      <c r="E475" s="40"/>
      <c r="F475" s="41"/>
      <c r="G475" s="8"/>
      <c r="H475" s="3"/>
      <c r="I475" s="3"/>
      <c r="J475" s="3"/>
      <c r="K475" s="3"/>
      <c r="L475" s="11"/>
      <c r="M475" s="11"/>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x14ac:dyDescent="0.25">
      <c r="A476" s="42"/>
      <c r="B476" s="3"/>
      <c r="C476" s="3"/>
      <c r="D476" s="3"/>
      <c r="E476" s="40"/>
      <c r="F476" s="41"/>
      <c r="G476" s="8"/>
      <c r="H476" s="3"/>
      <c r="I476" s="3"/>
      <c r="J476" s="3"/>
      <c r="K476" s="3"/>
      <c r="L476" s="11"/>
      <c r="M476" s="11"/>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x14ac:dyDescent="0.25">
      <c r="A477" s="42"/>
      <c r="B477" s="3"/>
      <c r="C477" s="3"/>
      <c r="D477" s="3"/>
      <c r="E477" s="40"/>
      <c r="F477" s="41"/>
      <c r="G477" s="8"/>
      <c r="H477" s="3"/>
      <c r="I477" s="3"/>
      <c r="J477" s="3"/>
      <c r="K477" s="3"/>
      <c r="L477" s="11"/>
      <c r="M477" s="11"/>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x14ac:dyDescent="0.25">
      <c r="A478" s="42"/>
      <c r="B478" s="3"/>
      <c r="C478" s="3"/>
      <c r="D478" s="3"/>
      <c r="E478" s="40"/>
      <c r="F478" s="41"/>
      <c r="G478" s="8"/>
      <c r="H478" s="3"/>
      <c r="I478" s="3"/>
      <c r="J478" s="3"/>
      <c r="K478" s="3"/>
      <c r="L478" s="11"/>
      <c r="M478" s="11"/>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x14ac:dyDescent="0.25">
      <c r="A479" s="42"/>
      <c r="B479" s="3"/>
      <c r="C479" s="3"/>
      <c r="D479" s="3"/>
      <c r="E479" s="40"/>
      <c r="F479" s="41"/>
      <c r="G479" s="8"/>
      <c r="H479" s="3"/>
      <c r="I479" s="3"/>
      <c r="J479" s="3"/>
      <c r="K479" s="3"/>
      <c r="L479" s="11"/>
      <c r="M479" s="11"/>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x14ac:dyDescent="0.25">
      <c r="A480" s="42"/>
      <c r="B480" s="3"/>
      <c r="C480" s="3"/>
      <c r="D480" s="3"/>
      <c r="E480" s="40"/>
      <c r="F480" s="41"/>
      <c r="G480" s="8"/>
      <c r="H480" s="3"/>
      <c r="I480" s="3"/>
      <c r="J480" s="3"/>
      <c r="K480" s="3"/>
      <c r="L480" s="11"/>
      <c r="M480" s="11"/>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x14ac:dyDescent="0.25">
      <c r="A481" s="42"/>
      <c r="B481" s="3"/>
      <c r="C481" s="3"/>
      <c r="D481" s="3"/>
      <c r="E481" s="40"/>
      <c r="F481" s="41"/>
      <c r="G481" s="8"/>
      <c r="H481" s="3"/>
      <c r="I481" s="3"/>
      <c r="J481" s="3"/>
      <c r="K481" s="3"/>
      <c r="L481" s="11"/>
      <c r="M481" s="11"/>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x14ac:dyDescent="0.25">
      <c r="A482" s="42"/>
      <c r="B482" s="3"/>
      <c r="C482" s="3"/>
      <c r="D482" s="3"/>
      <c r="E482" s="40"/>
      <c r="F482" s="41"/>
      <c r="G482" s="8"/>
      <c r="H482" s="3"/>
      <c r="I482" s="3"/>
      <c r="J482" s="3"/>
      <c r="K482" s="3"/>
      <c r="L482" s="11"/>
      <c r="M482" s="11"/>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x14ac:dyDescent="0.25">
      <c r="A483" s="42"/>
      <c r="B483" s="3"/>
      <c r="C483" s="3"/>
      <c r="D483" s="3"/>
      <c r="E483" s="40"/>
      <c r="F483" s="41"/>
      <c r="G483" s="8"/>
      <c r="H483" s="3"/>
      <c r="I483" s="3"/>
      <c r="J483" s="3"/>
      <c r="K483" s="3"/>
      <c r="L483" s="11"/>
      <c r="M483" s="11"/>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x14ac:dyDescent="0.25">
      <c r="A484" s="42"/>
      <c r="B484" s="3"/>
      <c r="C484" s="3"/>
      <c r="D484" s="3"/>
      <c r="E484" s="40"/>
      <c r="F484" s="41"/>
      <c r="G484" s="8"/>
      <c r="H484" s="3"/>
      <c r="I484" s="3"/>
      <c r="J484" s="3"/>
      <c r="K484" s="3"/>
      <c r="L484" s="11"/>
      <c r="M484" s="11"/>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x14ac:dyDescent="0.25">
      <c r="A485" s="42"/>
      <c r="B485" s="3"/>
      <c r="C485" s="3"/>
      <c r="D485" s="3"/>
      <c r="E485" s="40"/>
      <c r="F485" s="41"/>
      <c r="G485" s="8"/>
      <c r="H485" s="3"/>
      <c r="I485" s="3"/>
      <c r="J485" s="3"/>
      <c r="K485" s="3"/>
      <c r="L485" s="11"/>
      <c r="M485" s="11"/>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x14ac:dyDescent="0.25">
      <c r="A486" s="42"/>
      <c r="B486" s="3"/>
      <c r="C486" s="3"/>
      <c r="D486" s="3"/>
      <c r="E486" s="40"/>
      <c r="F486" s="41"/>
      <c r="G486" s="8"/>
      <c r="H486" s="3"/>
      <c r="I486" s="3"/>
      <c r="J486" s="3"/>
      <c r="K486" s="3"/>
      <c r="L486" s="11"/>
      <c r="M486" s="11"/>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x14ac:dyDescent="0.25">
      <c r="A487" s="42"/>
      <c r="B487" s="3"/>
      <c r="C487" s="3"/>
      <c r="D487" s="3"/>
      <c r="E487" s="40"/>
      <c r="F487" s="41"/>
      <c r="G487" s="8"/>
      <c r="H487" s="3"/>
      <c r="I487" s="3"/>
      <c r="J487" s="3"/>
      <c r="K487" s="3"/>
      <c r="L487" s="11"/>
      <c r="M487" s="11"/>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x14ac:dyDescent="0.25">
      <c r="A488" s="42"/>
      <c r="B488" s="3"/>
      <c r="C488" s="3"/>
      <c r="D488" s="3"/>
      <c r="E488" s="40"/>
      <c r="F488" s="41"/>
      <c r="G488" s="8"/>
      <c r="H488" s="3"/>
      <c r="I488" s="3"/>
      <c r="J488" s="3"/>
      <c r="K488" s="3"/>
      <c r="L488" s="11"/>
      <c r="M488" s="11"/>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x14ac:dyDescent="0.25">
      <c r="A489" s="42"/>
      <c r="B489" s="3"/>
      <c r="C489" s="3"/>
      <c r="D489" s="3"/>
      <c r="E489" s="40"/>
      <c r="F489" s="41"/>
      <c r="G489" s="8"/>
      <c r="H489" s="3"/>
      <c r="I489" s="3"/>
      <c r="J489" s="3"/>
      <c r="K489" s="3"/>
      <c r="L489" s="11"/>
      <c r="M489" s="11"/>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x14ac:dyDescent="0.25">
      <c r="A490" s="42"/>
      <c r="B490" s="3"/>
      <c r="C490" s="3"/>
      <c r="D490" s="3"/>
      <c r="E490" s="40"/>
      <c r="F490" s="41"/>
      <c r="G490" s="8"/>
      <c r="H490" s="3"/>
      <c r="I490" s="3"/>
      <c r="J490" s="3"/>
      <c r="K490" s="3"/>
      <c r="L490" s="11"/>
      <c r="M490" s="11"/>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x14ac:dyDescent="0.25">
      <c r="A491" s="42"/>
      <c r="B491" s="3"/>
      <c r="C491" s="3"/>
      <c r="D491" s="3"/>
      <c r="E491" s="40"/>
      <c r="F491" s="41"/>
      <c r="G491" s="8"/>
      <c r="H491" s="3"/>
      <c r="I491" s="3"/>
      <c r="J491" s="3"/>
      <c r="K491" s="3"/>
      <c r="L491" s="11"/>
      <c r="M491" s="11"/>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x14ac:dyDescent="0.25">
      <c r="A492" s="42"/>
      <c r="B492" s="3"/>
      <c r="C492" s="3"/>
      <c r="D492" s="3"/>
      <c r="E492" s="40"/>
      <c r="F492" s="41"/>
      <c r="G492" s="8"/>
      <c r="H492" s="3"/>
      <c r="I492" s="3"/>
      <c r="J492" s="3"/>
      <c r="K492" s="3"/>
      <c r="L492" s="11"/>
      <c r="M492" s="11"/>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x14ac:dyDescent="0.25">
      <c r="A493" s="42"/>
      <c r="B493" s="3"/>
      <c r="C493" s="3"/>
      <c r="D493" s="3"/>
      <c r="E493" s="40"/>
      <c r="F493" s="41"/>
      <c r="G493" s="8"/>
      <c r="H493" s="3"/>
      <c r="I493" s="3"/>
      <c r="J493" s="3"/>
      <c r="K493" s="3"/>
      <c r="L493" s="11"/>
      <c r="M493" s="11"/>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x14ac:dyDescent="0.25">
      <c r="A494" s="42"/>
      <c r="B494" s="3"/>
      <c r="C494" s="3"/>
      <c r="D494" s="3"/>
      <c r="E494" s="40"/>
      <c r="F494" s="41"/>
      <c r="G494" s="8"/>
      <c r="H494" s="3"/>
      <c r="I494" s="3"/>
      <c r="J494" s="3"/>
      <c r="K494" s="3"/>
      <c r="L494" s="11"/>
      <c r="M494" s="11"/>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x14ac:dyDescent="0.25">
      <c r="A495" s="42"/>
      <c r="B495" s="3"/>
      <c r="C495" s="3"/>
      <c r="D495" s="3"/>
      <c r="E495" s="40"/>
      <c r="F495" s="41"/>
      <c r="G495" s="8"/>
      <c r="H495" s="3"/>
      <c r="I495" s="3"/>
      <c r="J495" s="3"/>
      <c r="K495" s="3"/>
      <c r="L495" s="11"/>
      <c r="M495" s="11"/>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x14ac:dyDescent="0.25">
      <c r="A496" s="42"/>
      <c r="B496" s="3"/>
      <c r="C496" s="3"/>
      <c r="D496" s="3"/>
      <c r="E496" s="40"/>
      <c r="F496" s="41"/>
      <c r="G496" s="8"/>
      <c r="H496" s="3"/>
      <c r="I496" s="3"/>
      <c r="J496" s="3"/>
      <c r="K496" s="3"/>
      <c r="L496" s="11"/>
      <c r="M496" s="11"/>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x14ac:dyDescent="0.25">
      <c r="A497" s="42"/>
      <c r="B497" s="3"/>
      <c r="C497" s="3"/>
      <c r="D497" s="3"/>
      <c r="E497" s="40"/>
      <c r="F497" s="41"/>
      <c r="G497" s="8"/>
      <c r="H497" s="3"/>
      <c r="I497" s="3"/>
      <c r="J497" s="3"/>
      <c r="K497" s="3"/>
      <c r="L497" s="11"/>
      <c r="M497" s="11"/>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x14ac:dyDescent="0.25">
      <c r="A498" s="42"/>
      <c r="B498" s="3"/>
      <c r="C498" s="3"/>
      <c r="D498" s="3"/>
      <c r="E498" s="40"/>
      <c r="F498" s="41"/>
      <c r="G498" s="8"/>
      <c r="H498" s="3"/>
      <c r="I498" s="3"/>
      <c r="J498" s="3"/>
      <c r="K498" s="3"/>
      <c r="L498" s="11"/>
      <c r="M498" s="11"/>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x14ac:dyDescent="0.25">
      <c r="A499" s="42"/>
      <c r="B499" s="3"/>
      <c r="C499" s="3"/>
      <c r="D499" s="3"/>
      <c r="E499" s="40"/>
      <c r="F499" s="41"/>
      <c r="G499" s="8"/>
      <c r="H499" s="3"/>
      <c r="I499" s="3"/>
      <c r="J499" s="3"/>
      <c r="K499" s="3"/>
      <c r="L499" s="11"/>
      <c r="M499" s="11"/>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x14ac:dyDescent="0.25">
      <c r="A500" s="42"/>
      <c r="B500" s="3"/>
      <c r="C500" s="3"/>
      <c r="D500" s="3"/>
      <c r="E500" s="40"/>
      <c r="F500" s="41"/>
      <c r="G500" s="8"/>
      <c r="H500" s="3"/>
      <c r="I500" s="3"/>
      <c r="J500" s="3"/>
      <c r="K500" s="3"/>
      <c r="L500" s="11"/>
      <c r="M500" s="11"/>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x14ac:dyDescent="0.25">
      <c r="A501" s="42"/>
      <c r="B501" s="3"/>
      <c r="C501" s="3"/>
      <c r="D501" s="3"/>
      <c r="E501" s="40"/>
      <c r="F501" s="41"/>
      <c r="G501" s="8"/>
      <c r="H501" s="3"/>
      <c r="I501" s="3"/>
      <c r="J501" s="3"/>
      <c r="K501" s="3"/>
      <c r="L501" s="11"/>
      <c r="M501" s="11"/>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x14ac:dyDescent="0.25">
      <c r="A502" s="42"/>
      <c r="B502" s="3"/>
      <c r="C502" s="3"/>
      <c r="D502" s="3"/>
      <c r="E502" s="40"/>
      <c r="F502" s="41"/>
      <c r="G502" s="8"/>
      <c r="H502" s="3"/>
      <c r="I502" s="3"/>
      <c r="J502" s="3"/>
      <c r="K502" s="3"/>
      <c r="L502" s="11"/>
      <c r="M502" s="11"/>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x14ac:dyDescent="0.25">
      <c r="A503" s="42"/>
      <c r="B503" s="3"/>
      <c r="C503" s="3"/>
      <c r="D503" s="3"/>
      <c r="E503" s="40"/>
      <c r="F503" s="41"/>
      <c r="G503" s="8"/>
      <c r="H503" s="3"/>
      <c r="I503" s="3"/>
      <c r="J503" s="3"/>
      <c r="K503" s="3"/>
      <c r="L503" s="11"/>
      <c r="M503" s="11"/>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x14ac:dyDescent="0.25">
      <c r="A504" s="42"/>
      <c r="B504" s="3"/>
      <c r="C504" s="3"/>
      <c r="D504" s="3"/>
      <c r="E504" s="40"/>
      <c r="F504" s="41"/>
      <c r="G504" s="8"/>
      <c r="H504" s="3"/>
      <c r="I504" s="3"/>
      <c r="J504" s="3"/>
      <c r="K504" s="3"/>
      <c r="L504" s="11"/>
      <c r="M504" s="11"/>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x14ac:dyDescent="0.25">
      <c r="A505" s="42"/>
      <c r="B505" s="3"/>
      <c r="C505" s="3"/>
      <c r="D505" s="3"/>
      <c r="E505" s="40"/>
      <c r="F505" s="41"/>
      <c r="G505" s="8"/>
      <c r="H505" s="3"/>
      <c r="I505" s="3"/>
      <c r="J505" s="3"/>
      <c r="K505" s="3"/>
      <c r="L505" s="11"/>
      <c r="M505" s="11"/>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x14ac:dyDescent="0.25">
      <c r="A506" s="42"/>
      <c r="B506" s="3"/>
      <c r="C506" s="3"/>
      <c r="D506" s="3"/>
      <c r="E506" s="40"/>
      <c r="F506" s="41"/>
      <c r="G506" s="8"/>
      <c r="H506" s="3"/>
      <c r="I506" s="3"/>
      <c r="J506" s="3"/>
      <c r="K506" s="3"/>
      <c r="L506" s="11"/>
      <c r="M506" s="11"/>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x14ac:dyDescent="0.25">
      <c r="A507" s="42"/>
      <c r="B507" s="3"/>
      <c r="C507" s="3"/>
      <c r="D507" s="3"/>
      <c r="E507" s="40"/>
      <c r="F507" s="41"/>
      <c r="G507" s="8"/>
      <c r="H507" s="3"/>
      <c r="I507" s="3"/>
      <c r="J507" s="3"/>
      <c r="K507" s="3"/>
      <c r="L507" s="11"/>
      <c r="M507" s="11"/>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x14ac:dyDescent="0.25">
      <c r="A508" s="42"/>
      <c r="B508" s="3"/>
      <c r="C508" s="3"/>
      <c r="D508" s="3"/>
      <c r="E508" s="40"/>
      <c r="F508" s="41"/>
      <c r="G508" s="8"/>
      <c r="H508" s="3"/>
      <c r="I508" s="3"/>
      <c r="J508" s="3"/>
      <c r="K508" s="3"/>
      <c r="L508" s="11"/>
      <c r="M508" s="11"/>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x14ac:dyDescent="0.25">
      <c r="A509" s="42"/>
      <c r="B509" s="3"/>
      <c r="C509" s="3"/>
      <c r="D509" s="3"/>
      <c r="E509" s="40"/>
      <c r="F509" s="41"/>
      <c r="G509" s="8"/>
      <c r="H509" s="3"/>
      <c r="I509" s="3"/>
      <c r="J509" s="3"/>
      <c r="K509" s="3"/>
      <c r="L509" s="11"/>
      <c r="M509" s="11"/>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x14ac:dyDescent="0.25">
      <c r="A510" s="42"/>
      <c r="B510" s="3"/>
      <c r="C510" s="3"/>
      <c r="D510" s="3"/>
      <c r="E510" s="40"/>
      <c r="F510" s="41"/>
      <c r="G510" s="8"/>
      <c r="H510" s="3"/>
      <c r="I510" s="3"/>
      <c r="J510" s="3"/>
      <c r="K510" s="3"/>
      <c r="L510" s="11"/>
      <c r="M510" s="11"/>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x14ac:dyDescent="0.25">
      <c r="A511" s="42"/>
      <c r="B511" s="3"/>
      <c r="C511" s="3"/>
      <c r="D511" s="3"/>
      <c r="E511" s="40"/>
      <c r="F511" s="41"/>
      <c r="G511" s="8"/>
      <c r="H511" s="3"/>
      <c r="I511" s="3"/>
      <c r="J511" s="3"/>
      <c r="K511" s="3"/>
      <c r="L511" s="11"/>
      <c r="M511" s="11"/>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x14ac:dyDescent="0.25">
      <c r="A512" s="42"/>
      <c r="B512" s="3"/>
      <c r="C512" s="3"/>
      <c r="D512" s="3"/>
      <c r="E512" s="40"/>
      <c r="F512" s="41"/>
      <c r="G512" s="8"/>
      <c r="H512" s="3"/>
      <c r="I512" s="3"/>
      <c r="J512" s="3"/>
      <c r="K512" s="3"/>
      <c r="L512" s="11"/>
      <c r="M512" s="11"/>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x14ac:dyDescent="0.25">
      <c r="A513" s="42"/>
      <c r="B513" s="3"/>
      <c r="C513" s="3"/>
      <c r="D513" s="3"/>
      <c r="E513" s="40"/>
      <c r="F513" s="41"/>
      <c r="G513" s="8"/>
      <c r="H513" s="3"/>
      <c r="I513" s="3"/>
      <c r="J513" s="3"/>
      <c r="K513" s="3"/>
      <c r="L513" s="11"/>
      <c r="M513" s="11"/>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x14ac:dyDescent="0.25">
      <c r="A514" s="42"/>
      <c r="B514" s="3"/>
      <c r="C514" s="3"/>
      <c r="D514" s="3"/>
      <c r="E514" s="40"/>
      <c r="F514" s="41"/>
      <c r="G514" s="8"/>
      <c r="H514" s="3"/>
      <c r="I514" s="3"/>
      <c r="J514" s="3"/>
      <c r="K514" s="3"/>
      <c r="L514" s="11"/>
      <c r="M514" s="11"/>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x14ac:dyDescent="0.25">
      <c r="A515" s="42"/>
      <c r="B515" s="3"/>
      <c r="C515" s="3"/>
      <c r="D515" s="3"/>
      <c r="E515" s="40"/>
      <c r="F515" s="41"/>
      <c r="G515" s="8"/>
      <c r="H515" s="3"/>
      <c r="I515" s="3"/>
      <c r="J515" s="3"/>
      <c r="K515" s="3"/>
      <c r="L515" s="11"/>
      <c r="M515" s="11"/>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x14ac:dyDescent="0.25">
      <c r="A516" s="42"/>
      <c r="B516" s="3"/>
      <c r="C516" s="3"/>
      <c r="D516" s="3"/>
      <c r="E516" s="40"/>
      <c r="F516" s="41"/>
      <c r="G516" s="8"/>
      <c r="H516" s="3"/>
      <c r="I516" s="3"/>
      <c r="J516" s="3"/>
      <c r="K516" s="3"/>
      <c r="L516" s="11"/>
      <c r="M516" s="11"/>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x14ac:dyDescent="0.25">
      <c r="A517" s="42"/>
      <c r="B517" s="3"/>
      <c r="C517" s="3"/>
      <c r="D517" s="3"/>
      <c r="E517" s="40"/>
      <c r="F517" s="41"/>
      <c r="G517" s="8"/>
      <c r="H517" s="3"/>
      <c r="I517" s="3"/>
      <c r="J517" s="3"/>
      <c r="K517" s="3"/>
      <c r="L517" s="11"/>
      <c r="M517" s="11"/>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x14ac:dyDescent="0.25">
      <c r="A518" s="42"/>
      <c r="B518" s="3"/>
      <c r="C518" s="3"/>
      <c r="D518" s="3"/>
      <c r="E518" s="40"/>
      <c r="F518" s="41"/>
      <c r="G518" s="8"/>
      <c r="H518" s="3"/>
      <c r="I518" s="3"/>
      <c r="J518" s="3"/>
      <c r="K518" s="3"/>
      <c r="L518" s="11"/>
      <c r="M518" s="11"/>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x14ac:dyDescent="0.25">
      <c r="A519" s="42"/>
      <c r="B519" s="3"/>
      <c r="C519" s="3"/>
      <c r="D519" s="3"/>
      <c r="E519" s="40"/>
      <c r="F519" s="41"/>
      <c r="G519" s="8"/>
      <c r="H519" s="3"/>
      <c r="I519" s="3"/>
      <c r="J519" s="3"/>
      <c r="K519" s="3"/>
      <c r="L519" s="11"/>
      <c r="M519" s="11"/>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x14ac:dyDescent="0.25">
      <c r="A520" s="42"/>
      <c r="B520" s="3"/>
      <c r="C520" s="3"/>
      <c r="D520" s="3"/>
      <c r="E520" s="40"/>
      <c r="F520" s="41"/>
      <c r="G520" s="8"/>
      <c r="H520" s="3"/>
      <c r="I520" s="3"/>
      <c r="J520" s="3"/>
      <c r="K520" s="3"/>
      <c r="L520" s="11"/>
      <c r="M520" s="11"/>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x14ac:dyDescent="0.25">
      <c r="A521" s="42"/>
      <c r="B521" s="3"/>
      <c r="C521" s="3"/>
      <c r="D521" s="3"/>
      <c r="E521" s="40"/>
      <c r="F521" s="41"/>
      <c r="G521" s="8"/>
      <c r="H521" s="3"/>
      <c r="I521" s="3"/>
      <c r="J521" s="3"/>
      <c r="K521" s="3"/>
      <c r="L521" s="11"/>
      <c r="M521" s="11"/>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x14ac:dyDescent="0.25">
      <c r="A522" s="42"/>
      <c r="B522" s="3"/>
      <c r="C522" s="3"/>
      <c r="D522" s="3"/>
      <c r="E522" s="40"/>
      <c r="F522" s="41"/>
      <c r="G522" s="8"/>
      <c r="H522" s="3"/>
      <c r="I522" s="3"/>
      <c r="J522" s="3"/>
      <c r="K522" s="3"/>
      <c r="L522" s="11"/>
      <c r="M522" s="11"/>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x14ac:dyDescent="0.25">
      <c r="A523" s="42"/>
      <c r="B523" s="3"/>
      <c r="C523" s="3"/>
      <c r="D523" s="3"/>
      <c r="E523" s="40"/>
      <c r="F523" s="41"/>
      <c r="G523" s="8"/>
      <c r="H523" s="3"/>
      <c r="I523" s="3"/>
      <c r="J523" s="3"/>
      <c r="K523" s="3"/>
      <c r="L523" s="11"/>
      <c r="M523" s="11"/>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x14ac:dyDescent="0.25">
      <c r="A524" s="42"/>
      <c r="B524" s="3"/>
      <c r="C524" s="3"/>
      <c r="D524" s="3"/>
      <c r="E524" s="40"/>
      <c r="F524" s="41"/>
      <c r="G524" s="8"/>
      <c r="H524" s="3"/>
      <c r="I524" s="3"/>
      <c r="J524" s="3"/>
      <c r="K524" s="3"/>
      <c r="L524" s="11"/>
      <c r="M524" s="11"/>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x14ac:dyDescent="0.25">
      <c r="A525" s="42"/>
      <c r="B525" s="3"/>
      <c r="C525" s="3"/>
      <c r="D525" s="3"/>
      <c r="E525" s="40"/>
      <c r="F525" s="41"/>
      <c r="G525" s="8"/>
      <c r="H525" s="3"/>
      <c r="I525" s="3"/>
      <c r="J525" s="3"/>
      <c r="K525" s="3"/>
      <c r="L525" s="11"/>
      <c r="M525" s="11"/>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x14ac:dyDescent="0.25">
      <c r="A526" s="42"/>
      <c r="B526" s="3"/>
      <c r="C526" s="3"/>
      <c r="D526" s="3"/>
      <c r="E526" s="40"/>
      <c r="F526" s="41"/>
      <c r="G526" s="8"/>
      <c r="H526" s="3"/>
      <c r="I526" s="3"/>
      <c r="J526" s="3"/>
      <c r="K526" s="3"/>
      <c r="L526" s="11"/>
      <c r="M526" s="11"/>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x14ac:dyDescent="0.25">
      <c r="A527" s="42"/>
      <c r="B527" s="3"/>
      <c r="C527" s="3"/>
      <c r="D527" s="3"/>
      <c r="E527" s="40"/>
      <c r="F527" s="41"/>
      <c r="G527" s="8"/>
      <c r="H527" s="3"/>
      <c r="I527" s="3"/>
      <c r="J527" s="3"/>
      <c r="K527" s="3"/>
      <c r="L527" s="11"/>
      <c r="M527" s="11"/>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x14ac:dyDescent="0.25">
      <c r="A528" s="42"/>
      <c r="B528" s="3"/>
      <c r="C528" s="3"/>
      <c r="D528" s="3"/>
      <c r="E528" s="40"/>
      <c r="F528" s="41"/>
      <c r="G528" s="8"/>
      <c r="H528" s="3"/>
      <c r="I528" s="3"/>
      <c r="J528" s="3"/>
      <c r="K528" s="3"/>
      <c r="L528" s="11"/>
      <c r="M528" s="11"/>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x14ac:dyDescent="0.25">
      <c r="A529" s="42"/>
      <c r="B529" s="3"/>
      <c r="C529" s="3"/>
      <c r="D529" s="3"/>
      <c r="E529" s="40"/>
      <c r="F529" s="41"/>
      <c r="G529" s="8"/>
      <c r="H529" s="3"/>
      <c r="I529" s="3"/>
      <c r="J529" s="3"/>
      <c r="K529" s="3"/>
      <c r="L529" s="11"/>
      <c r="M529" s="11"/>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x14ac:dyDescent="0.25">
      <c r="A530" s="42"/>
      <c r="B530" s="3"/>
      <c r="C530" s="3"/>
      <c r="D530" s="3"/>
      <c r="E530" s="40"/>
      <c r="F530" s="41"/>
      <c r="G530" s="8"/>
      <c r="H530" s="3"/>
      <c r="I530" s="3"/>
      <c r="J530" s="3"/>
      <c r="K530" s="3"/>
      <c r="L530" s="11"/>
      <c r="M530" s="11"/>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x14ac:dyDescent="0.25">
      <c r="A531" s="42"/>
      <c r="B531" s="3"/>
      <c r="C531" s="3"/>
      <c r="D531" s="3"/>
      <c r="E531" s="40"/>
      <c r="F531" s="41"/>
      <c r="G531" s="8"/>
      <c r="H531" s="3"/>
      <c r="I531" s="3"/>
      <c r="J531" s="3"/>
      <c r="K531" s="3"/>
      <c r="L531" s="11"/>
      <c r="M531" s="11"/>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x14ac:dyDescent="0.25">
      <c r="A532" s="42"/>
      <c r="B532" s="3"/>
      <c r="C532" s="3"/>
      <c r="D532" s="3"/>
      <c r="E532" s="40"/>
      <c r="F532" s="41"/>
      <c r="G532" s="8"/>
      <c r="H532" s="3"/>
      <c r="I532" s="3"/>
      <c r="J532" s="3"/>
      <c r="K532" s="3"/>
      <c r="L532" s="11"/>
      <c r="M532" s="11"/>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x14ac:dyDescent="0.25">
      <c r="A533" s="42"/>
      <c r="B533" s="3"/>
      <c r="C533" s="3"/>
      <c r="D533" s="3"/>
      <c r="E533" s="40"/>
      <c r="F533" s="41"/>
      <c r="G533" s="8"/>
      <c r="H533" s="3"/>
      <c r="I533" s="3"/>
      <c r="J533" s="3"/>
      <c r="K533" s="3"/>
      <c r="L533" s="11"/>
      <c r="M533" s="11"/>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x14ac:dyDescent="0.25">
      <c r="A534" s="42"/>
      <c r="B534" s="3"/>
      <c r="C534" s="3"/>
      <c r="D534" s="3"/>
      <c r="E534" s="40"/>
      <c r="F534" s="41"/>
      <c r="G534" s="8"/>
      <c r="H534" s="3"/>
      <c r="I534" s="3"/>
      <c r="J534" s="3"/>
      <c r="K534" s="3"/>
      <c r="L534" s="11"/>
      <c r="M534" s="11"/>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x14ac:dyDescent="0.25">
      <c r="A535" s="42"/>
      <c r="B535" s="3"/>
      <c r="C535" s="3"/>
      <c r="D535" s="3"/>
      <c r="E535" s="40"/>
      <c r="F535" s="41"/>
      <c r="G535" s="8"/>
      <c r="H535" s="3"/>
      <c r="I535" s="3"/>
      <c r="J535" s="3"/>
      <c r="K535" s="3"/>
      <c r="L535" s="11"/>
      <c r="M535" s="11"/>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x14ac:dyDescent="0.25">
      <c r="A536" s="42"/>
      <c r="B536" s="3"/>
      <c r="C536" s="3"/>
      <c r="D536" s="3"/>
      <c r="E536" s="40"/>
      <c r="F536" s="41"/>
      <c r="G536" s="8"/>
      <c r="H536" s="3"/>
      <c r="I536" s="3"/>
      <c r="J536" s="3"/>
      <c r="K536" s="3"/>
      <c r="L536" s="11"/>
      <c r="M536" s="11"/>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x14ac:dyDescent="0.25">
      <c r="A537" s="42"/>
      <c r="B537" s="3"/>
      <c r="C537" s="3"/>
      <c r="D537" s="3"/>
      <c r="E537" s="40"/>
      <c r="F537" s="41"/>
      <c r="G537" s="8"/>
      <c r="H537" s="3"/>
      <c r="I537" s="3"/>
      <c r="J537" s="3"/>
      <c r="K537" s="3"/>
      <c r="L537" s="11"/>
      <c r="M537" s="11"/>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x14ac:dyDescent="0.25">
      <c r="A538" s="42"/>
      <c r="B538" s="3"/>
      <c r="C538" s="3"/>
      <c r="D538" s="3"/>
      <c r="E538" s="40"/>
      <c r="F538" s="41"/>
      <c r="G538" s="8"/>
      <c r="H538" s="3"/>
      <c r="I538" s="3"/>
      <c r="J538" s="3"/>
      <c r="K538" s="3"/>
      <c r="L538" s="11"/>
      <c r="M538" s="11"/>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x14ac:dyDescent="0.25">
      <c r="A539" s="42"/>
      <c r="B539" s="3"/>
      <c r="C539" s="3"/>
      <c r="D539" s="3"/>
      <c r="E539" s="40"/>
      <c r="F539" s="41"/>
      <c r="G539" s="8"/>
      <c r="H539" s="3"/>
      <c r="I539" s="3"/>
      <c r="J539" s="3"/>
      <c r="K539" s="3"/>
      <c r="L539" s="11"/>
      <c r="M539" s="11"/>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x14ac:dyDescent="0.25">
      <c r="A540" s="42"/>
      <c r="B540" s="3"/>
      <c r="C540" s="3"/>
      <c r="D540" s="3"/>
      <c r="E540" s="40"/>
      <c r="F540" s="41"/>
      <c r="G540" s="8"/>
      <c r="H540" s="3"/>
      <c r="I540" s="3"/>
      <c r="J540" s="3"/>
      <c r="K540" s="3"/>
      <c r="L540" s="11"/>
      <c r="M540" s="11"/>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x14ac:dyDescent="0.25">
      <c r="A541" s="42"/>
      <c r="B541" s="3"/>
      <c r="C541" s="3"/>
      <c r="D541" s="3"/>
      <c r="E541" s="40"/>
      <c r="F541" s="41"/>
      <c r="G541" s="8"/>
      <c r="H541" s="3"/>
      <c r="I541" s="3"/>
      <c r="J541" s="3"/>
      <c r="K541" s="3"/>
      <c r="L541" s="11"/>
      <c r="M541" s="11"/>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x14ac:dyDescent="0.25">
      <c r="A542" s="42"/>
      <c r="B542" s="3"/>
      <c r="C542" s="3"/>
      <c r="D542" s="3"/>
      <c r="E542" s="40"/>
      <c r="F542" s="41"/>
      <c r="G542" s="8"/>
      <c r="H542" s="3"/>
      <c r="I542" s="3"/>
      <c r="J542" s="3"/>
      <c r="K542" s="3"/>
      <c r="L542" s="11"/>
      <c r="M542" s="11"/>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x14ac:dyDescent="0.25">
      <c r="A543" s="42"/>
      <c r="B543" s="3"/>
      <c r="C543" s="3"/>
      <c r="D543" s="3"/>
      <c r="E543" s="40"/>
      <c r="F543" s="41"/>
      <c r="G543" s="8"/>
      <c r="H543" s="3"/>
      <c r="I543" s="3"/>
      <c r="J543" s="3"/>
      <c r="K543" s="3"/>
      <c r="L543" s="11"/>
      <c r="M543" s="11"/>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x14ac:dyDescent="0.25">
      <c r="A544" s="42"/>
      <c r="B544" s="3"/>
      <c r="C544" s="3"/>
      <c r="D544" s="3"/>
      <c r="E544" s="40"/>
      <c r="F544" s="41"/>
      <c r="G544" s="8"/>
      <c r="H544" s="3"/>
      <c r="I544" s="3"/>
      <c r="J544" s="3"/>
      <c r="K544" s="3"/>
      <c r="L544" s="11"/>
      <c r="M544" s="11"/>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x14ac:dyDescent="0.25">
      <c r="A545" s="42"/>
      <c r="B545" s="3"/>
      <c r="C545" s="3"/>
      <c r="D545" s="3"/>
      <c r="E545" s="40"/>
      <c r="F545" s="41"/>
      <c r="G545" s="8"/>
      <c r="H545" s="3"/>
      <c r="I545" s="3"/>
      <c r="J545" s="3"/>
      <c r="K545" s="3"/>
      <c r="L545" s="11"/>
      <c r="M545" s="11"/>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x14ac:dyDescent="0.25">
      <c r="A546" s="42"/>
      <c r="B546" s="3"/>
      <c r="C546" s="3"/>
      <c r="D546" s="3"/>
      <c r="E546" s="40"/>
      <c r="F546" s="41"/>
      <c r="G546" s="8"/>
      <c r="H546" s="3"/>
      <c r="I546" s="3"/>
      <c r="J546" s="3"/>
      <c r="K546" s="3"/>
      <c r="L546" s="11"/>
      <c r="M546" s="11"/>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x14ac:dyDescent="0.25">
      <c r="A547" s="42"/>
      <c r="B547" s="3"/>
      <c r="C547" s="3"/>
      <c r="D547" s="3"/>
      <c r="E547" s="40"/>
      <c r="F547" s="41"/>
      <c r="G547" s="8"/>
      <c r="H547" s="3"/>
      <c r="I547" s="3"/>
      <c r="J547" s="3"/>
      <c r="K547" s="3"/>
      <c r="L547" s="11"/>
      <c r="M547" s="11"/>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x14ac:dyDescent="0.25">
      <c r="A548" s="42"/>
      <c r="B548" s="3"/>
      <c r="C548" s="3"/>
      <c r="D548" s="3"/>
      <c r="E548" s="40"/>
      <c r="F548" s="41"/>
      <c r="G548" s="8"/>
      <c r="H548" s="3"/>
      <c r="I548" s="3"/>
      <c r="J548" s="3"/>
      <c r="K548" s="3"/>
      <c r="L548" s="11"/>
      <c r="M548" s="11"/>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x14ac:dyDescent="0.25">
      <c r="A549" s="42"/>
      <c r="B549" s="3"/>
      <c r="C549" s="3"/>
      <c r="D549" s="3"/>
      <c r="E549" s="40"/>
      <c r="F549" s="41"/>
      <c r="G549" s="8"/>
      <c r="H549" s="3"/>
      <c r="I549" s="3"/>
      <c r="J549" s="3"/>
      <c r="K549" s="3"/>
      <c r="L549" s="11"/>
      <c r="M549" s="11"/>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x14ac:dyDescent="0.25">
      <c r="A550" s="42"/>
      <c r="B550" s="3"/>
      <c r="C550" s="3"/>
      <c r="D550" s="3"/>
      <c r="E550" s="40"/>
      <c r="F550" s="41"/>
      <c r="G550" s="8"/>
      <c r="H550" s="3"/>
      <c r="I550" s="3"/>
      <c r="J550" s="3"/>
      <c r="K550" s="3"/>
      <c r="L550" s="11"/>
      <c r="M550" s="11"/>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x14ac:dyDescent="0.25">
      <c r="A551" s="42"/>
      <c r="B551" s="3"/>
      <c r="C551" s="3"/>
      <c r="D551" s="3"/>
      <c r="E551" s="40"/>
      <c r="F551" s="41"/>
      <c r="G551" s="8"/>
      <c r="H551" s="3"/>
      <c r="I551" s="3"/>
      <c r="J551" s="3"/>
      <c r="K551" s="3"/>
      <c r="L551" s="11"/>
      <c r="M551" s="11"/>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x14ac:dyDescent="0.25">
      <c r="A552" s="42"/>
      <c r="B552" s="3"/>
      <c r="C552" s="3"/>
      <c r="D552" s="3"/>
      <c r="E552" s="40"/>
      <c r="F552" s="41"/>
      <c r="G552" s="8"/>
      <c r="H552" s="3"/>
      <c r="I552" s="3"/>
      <c r="J552" s="3"/>
      <c r="K552" s="3"/>
      <c r="L552" s="11"/>
      <c r="M552" s="11"/>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x14ac:dyDescent="0.25">
      <c r="A553" s="42"/>
      <c r="B553" s="3"/>
      <c r="C553" s="3"/>
      <c r="D553" s="3"/>
      <c r="E553" s="40"/>
      <c r="F553" s="41"/>
      <c r="G553" s="8"/>
      <c r="H553" s="3"/>
      <c r="I553" s="3"/>
      <c r="J553" s="3"/>
      <c r="K553" s="3"/>
      <c r="L553" s="11"/>
      <c r="M553" s="11"/>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x14ac:dyDescent="0.25">
      <c r="A554" s="42"/>
      <c r="B554" s="3"/>
      <c r="C554" s="3"/>
      <c r="D554" s="3"/>
      <c r="E554" s="40"/>
      <c r="F554" s="41"/>
      <c r="G554" s="8"/>
      <c r="H554" s="3"/>
      <c r="I554" s="3"/>
      <c r="J554" s="3"/>
      <c r="K554" s="3"/>
      <c r="L554" s="11"/>
      <c r="M554" s="11"/>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x14ac:dyDescent="0.25">
      <c r="A555" s="42"/>
      <c r="B555" s="3"/>
      <c r="C555" s="3"/>
      <c r="D555" s="3"/>
      <c r="E555" s="40"/>
      <c r="F555" s="41"/>
      <c r="G555" s="8"/>
      <c r="H555" s="3"/>
      <c r="I555" s="3"/>
      <c r="J555" s="3"/>
      <c r="K555" s="3"/>
      <c r="L555" s="11"/>
      <c r="M555" s="11"/>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x14ac:dyDescent="0.25">
      <c r="A556" s="42"/>
      <c r="B556" s="3"/>
      <c r="C556" s="3"/>
      <c r="D556" s="3"/>
      <c r="E556" s="40"/>
      <c r="F556" s="41"/>
      <c r="G556" s="8"/>
      <c r="H556" s="3"/>
      <c r="I556" s="3"/>
      <c r="J556" s="3"/>
      <c r="K556" s="3"/>
      <c r="L556" s="11"/>
      <c r="M556" s="11"/>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x14ac:dyDescent="0.25">
      <c r="A557" s="42"/>
      <c r="B557" s="3"/>
      <c r="C557" s="3"/>
      <c r="D557" s="3"/>
      <c r="E557" s="40"/>
      <c r="F557" s="41"/>
      <c r="G557" s="8"/>
      <c r="H557" s="3"/>
      <c r="I557" s="3"/>
      <c r="J557" s="3"/>
      <c r="K557" s="3"/>
      <c r="L557" s="11"/>
      <c r="M557" s="11"/>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x14ac:dyDescent="0.25">
      <c r="A558" s="42"/>
      <c r="B558" s="3"/>
      <c r="C558" s="3"/>
      <c r="D558" s="3"/>
      <c r="E558" s="40"/>
      <c r="F558" s="41"/>
      <c r="G558" s="8"/>
      <c r="H558" s="3"/>
      <c r="I558" s="3"/>
      <c r="J558" s="3"/>
      <c r="K558" s="3"/>
      <c r="L558" s="11"/>
      <c r="M558" s="11"/>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x14ac:dyDescent="0.25">
      <c r="A559" s="42"/>
      <c r="B559" s="3"/>
      <c r="C559" s="3"/>
      <c r="D559" s="3"/>
      <c r="E559" s="40"/>
      <c r="F559" s="41"/>
      <c r="G559" s="8"/>
      <c r="H559" s="3"/>
      <c r="I559" s="3"/>
      <c r="J559" s="3"/>
      <c r="K559" s="3"/>
      <c r="L559" s="11"/>
      <c r="M559" s="11"/>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x14ac:dyDescent="0.25">
      <c r="A560" s="42"/>
      <c r="B560" s="3"/>
      <c r="C560" s="3"/>
      <c r="D560" s="3"/>
      <c r="E560" s="40"/>
      <c r="F560" s="41"/>
      <c r="G560" s="8"/>
      <c r="H560" s="3"/>
      <c r="I560" s="3"/>
      <c r="J560" s="3"/>
      <c r="K560" s="3"/>
      <c r="L560" s="11"/>
      <c r="M560" s="11"/>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x14ac:dyDescent="0.25">
      <c r="A561" s="42"/>
      <c r="B561" s="3"/>
      <c r="C561" s="3"/>
      <c r="D561" s="3"/>
      <c r="E561" s="40"/>
      <c r="F561" s="41"/>
      <c r="G561" s="8"/>
      <c r="H561" s="3"/>
      <c r="I561" s="3"/>
      <c r="J561" s="3"/>
      <c r="K561" s="3"/>
      <c r="L561" s="11"/>
      <c r="M561" s="11"/>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x14ac:dyDescent="0.25">
      <c r="A562" s="42"/>
      <c r="B562" s="3"/>
      <c r="C562" s="3"/>
      <c r="D562" s="3"/>
      <c r="E562" s="40"/>
      <c r="F562" s="41"/>
      <c r="G562" s="8"/>
      <c r="H562" s="3"/>
      <c r="I562" s="3"/>
      <c r="J562" s="3"/>
      <c r="K562" s="3"/>
      <c r="L562" s="11"/>
      <c r="M562" s="11"/>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x14ac:dyDescent="0.25">
      <c r="A563" s="42"/>
      <c r="B563" s="3"/>
      <c r="C563" s="3"/>
      <c r="D563" s="3"/>
      <c r="E563" s="40"/>
      <c r="F563" s="41"/>
      <c r="G563" s="8"/>
      <c r="H563" s="3"/>
      <c r="I563" s="3"/>
      <c r="J563" s="3"/>
      <c r="K563" s="3"/>
      <c r="L563" s="11"/>
      <c r="M563" s="11"/>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x14ac:dyDescent="0.25">
      <c r="A564" s="42"/>
      <c r="B564" s="3"/>
      <c r="C564" s="3"/>
      <c r="D564" s="3"/>
      <c r="E564" s="40"/>
      <c r="F564" s="41"/>
      <c r="G564" s="8"/>
      <c r="H564" s="3"/>
      <c r="I564" s="3"/>
      <c r="J564" s="3"/>
      <c r="K564" s="3"/>
      <c r="L564" s="11"/>
      <c r="M564" s="11"/>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x14ac:dyDescent="0.25">
      <c r="A565" s="42"/>
      <c r="B565" s="3"/>
      <c r="C565" s="3"/>
      <c r="D565" s="3"/>
      <c r="E565" s="40"/>
      <c r="F565" s="41"/>
      <c r="G565" s="8"/>
      <c r="H565" s="3"/>
      <c r="I565" s="3"/>
      <c r="J565" s="3"/>
      <c r="K565" s="3"/>
      <c r="L565" s="11"/>
      <c r="M565" s="11"/>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x14ac:dyDescent="0.25">
      <c r="A566" s="42"/>
      <c r="B566" s="3"/>
      <c r="C566" s="3"/>
      <c r="D566" s="3"/>
      <c r="E566" s="40"/>
      <c r="F566" s="41"/>
      <c r="G566" s="8"/>
      <c r="H566" s="3"/>
      <c r="I566" s="3"/>
      <c r="J566" s="3"/>
      <c r="K566" s="3"/>
      <c r="L566" s="11"/>
      <c r="M566" s="11"/>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x14ac:dyDescent="0.25">
      <c r="A567" s="42"/>
      <c r="B567" s="3"/>
      <c r="C567" s="3"/>
      <c r="D567" s="3"/>
      <c r="E567" s="40"/>
      <c r="F567" s="41"/>
      <c r="G567" s="8"/>
      <c r="H567" s="3"/>
      <c r="I567" s="3"/>
      <c r="J567" s="3"/>
      <c r="K567" s="3"/>
      <c r="L567" s="11"/>
      <c r="M567" s="11"/>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x14ac:dyDescent="0.25">
      <c r="A568" s="42"/>
      <c r="B568" s="3"/>
      <c r="C568" s="3"/>
      <c r="D568" s="3"/>
      <c r="E568" s="40"/>
      <c r="F568" s="41"/>
      <c r="G568" s="8"/>
      <c r="H568" s="3"/>
      <c r="I568" s="3"/>
      <c r="J568" s="3"/>
      <c r="K568" s="3"/>
      <c r="L568" s="11"/>
      <c r="M568" s="11"/>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x14ac:dyDescent="0.25">
      <c r="A569" s="42"/>
      <c r="B569" s="3"/>
      <c r="C569" s="3"/>
      <c r="D569" s="3"/>
      <c r="E569" s="40"/>
      <c r="F569" s="41"/>
      <c r="G569" s="8"/>
      <c r="H569" s="3"/>
      <c r="I569" s="3"/>
      <c r="J569" s="3"/>
      <c r="K569" s="3"/>
      <c r="L569" s="11"/>
      <c r="M569" s="11"/>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x14ac:dyDescent="0.25">
      <c r="A570" s="42"/>
      <c r="B570" s="3"/>
      <c r="C570" s="3"/>
      <c r="D570" s="3"/>
      <c r="E570" s="40"/>
      <c r="F570" s="41"/>
      <c r="G570" s="8"/>
      <c r="H570" s="3"/>
      <c r="I570" s="3"/>
      <c r="J570" s="3"/>
      <c r="K570" s="3"/>
      <c r="L570" s="11"/>
      <c r="M570" s="11"/>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x14ac:dyDescent="0.25">
      <c r="A571" s="42"/>
      <c r="B571" s="3"/>
      <c r="C571" s="3"/>
      <c r="D571" s="3"/>
      <c r="E571" s="40"/>
      <c r="F571" s="41"/>
      <c r="G571" s="8"/>
      <c r="H571" s="3"/>
      <c r="I571" s="3"/>
      <c r="J571" s="3"/>
      <c r="K571" s="3"/>
      <c r="L571" s="11"/>
      <c r="M571" s="11"/>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x14ac:dyDescent="0.25">
      <c r="A572" s="42"/>
      <c r="B572" s="3"/>
      <c r="C572" s="3"/>
      <c r="D572" s="3"/>
      <c r="E572" s="40"/>
      <c r="F572" s="41"/>
      <c r="G572" s="8"/>
      <c r="H572" s="3"/>
      <c r="I572" s="3"/>
      <c r="J572" s="3"/>
      <c r="K572" s="3"/>
      <c r="L572" s="11"/>
      <c r="M572" s="11"/>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x14ac:dyDescent="0.25">
      <c r="A573" s="42"/>
      <c r="B573" s="3"/>
      <c r="C573" s="3"/>
      <c r="D573" s="3"/>
      <c r="E573" s="40"/>
      <c r="F573" s="41"/>
      <c r="G573" s="8"/>
      <c r="H573" s="3"/>
      <c r="I573" s="3"/>
      <c r="J573" s="3"/>
      <c r="K573" s="3"/>
      <c r="L573" s="11"/>
      <c r="M573" s="11"/>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x14ac:dyDescent="0.25">
      <c r="A574" s="42"/>
      <c r="B574" s="3"/>
      <c r="C574" s="3"/>
      <c r="D574" s="3"/>
      <c r="E574" s="40"/>
      <c r="F574" s="41"/>
      <c r="G574" s="8"/>
      <c r="H574" s="3"/>
      <c r="I574" s="3"/>
      <c r="J574" s="3"/>
      <c r="K574" s="3"/>
      <c r="L574" s="11"/>
      <c r="M574" s="11"/>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x14ac:dyDescent="0.25">
      <c r="A575" s="42"/>
      <c r="B575" s="3"/>
      <c r="C575" s="3"/>
      <c r="D575" s="3"/>
      <c r="E575" s="40"/>
      <c r="F575" s="41"/>
      <c r="G575" s="8"/>
      <c r="H575" s="3"/>
      <c r="I575" s="3"/>
      <c r="J575" s="3"/>
      <c r="K575" s="3"/>
      <c r="L575" s="11"/>
      <c r="M575" s="11"/>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x14ac:dyDescent="0.25">
      <c r="A576" s="42"/>
      <c r="B576" s="3"/>
      <c r="C576" s="3"/>
      <c r="D576" s="3"/>
      <c r="E576" s="40"/>
      <c r="F576" s="41"/>
      <c r="G576" s="8"/>
      <c r="H576" s="3"/>
      <c r="I576" s="3"/>
      <c r="J576" s="3"/>
      <c r="K576" s="3"/>
      <c r="L576" s="11"/>
      <c r="M576" s="11"/>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x14ac:dyDescent="0.25">
      <c r="A577" s="42"/>
      <c r="B577" s="3"/>
      <c r="C577" s="3"/>
      <c r="D577" s="3"/>
      <c r="E577" s="40"/>
      <c r="F577" s="41"/>
      <c r="G577" s="8"/>
      <c r="H577" s="3"/>
      <c r="I577" s="3"/>
      <c r="J577" s="3"/>
      <c r="K577" s="3"/>
      <c r="L577" s="11"/>
      <c r="M577" s="11"/>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x14ac:dyDescent="0.25">
      <c r="A578" s="42"/>
      <c r="B578" s="3"/>
      <c r="C578" s="3"/>
      <c r="D578" s="3"/>
      <c r="E578" s="40"/>
      <c r="F578" s="41"/>
      <c r="G578" s="8"/>
      <c r="H578" s="3"/>
      <c r="I578" s="3"/>
      <c r="J578" s="3"/>
      <c r="K578" s="3"/>
      <c r="L578" s="11"/>
      <c r="M578" s="11"/>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x14ac:dyDescent="0.25">
      <c r="A579" s="42"/>
      <c r="B579" s="3"/>
      <c r="C579" s="3"/>
      <c r="D579" s="3"/>
      <c r="E579" s="40"/>
      <c r="F579" s="41"/>
      <c r="G579" s="8"/>
      <c r="H579" s="3"/>
      <c r="I579" s="3"/>
      <c r="J579" s="3"/>
      <c r="K579" s="3"/>
      <c r="L579" s="11"/>
      <c r="M579" s="11"/>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x14ac:dyDescent="0.25">
      <c r="A580" s="42"/>
      <c r="B580" s="3"/>
      <c r="C580" s="3"/>
      <c r="D580" s="3"/>
      <c r="E580" s="40"/>
      <c r="F580" s="41"/>
      <c r="G580" s="8"/>
      <c r="H580" s="3"/>
      <c r="I580" s="3"/>
      <c r="J580" s="3"/>
      <c r="K580" s="3"/>
      <c r="L580" s="11"/>
      <c r="M580" s="11"/>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x14ac:dyDescent="0.25">
      <c r="A581" s="42"/>
      <c r="B581" s="3"/>
      <c r="C581" s="3"/>
      <c r="D581" s="3"/>
      <c r="E581" s="40"/>
      <c r="F581" s="41"/>
      <c r="G581" s="8"/>
      <c r="H581" s="3"/>
      <c r="I581" s="3"/>
      <c r="J581" s="3"/>
      <c r="K581" s="3"/>
      <c r="L581" s="11"/>
      <c r="M581" s="11"/>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x14ac:dyDescent="0.25">
      <c r="A582" s="42"/>
      <c r="B582" s="3"/>
      <c r="C582" s="3"/>
      <c r="D582" s="3"/>
      <c r="E582" s="40"/>
      <c r="F582" s="41"/>
      <c r="G582" s="8"/>
      <c r="H582" s="3"/>
      <c r="I582" s="3"/>
      <c r="J582" s="3"/>
      <c r="K582" s="3"/>
      <c r="L582" s="11"/>
      <c r="M582" s="11"/>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x14ac:dyDescent="0.25">
      <c r="A583" s="42"/>
      <c r="B583" s="3"/>
      <c r="C583" s="3"/>
      <c r="D583" s="3"/>
      <c r="E583" s="40"/>
      <c r="F583" s="41"/>
      <c r="G583" s="8"/>
      <c r="H583" s="3"/>
      <c r="I583" s="3"/>
      <c r="J583" s="3"/>
      <c r="K583" s="3"/>
      <c r="L583" s="11"/>
      <c r="M583" s="11"/>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x14ac:dyDescent="0.25">
      <c r="A584" s="42"/>
      <c r="B584" s="3"/>
      <c r="C584" s="3"/>
      <c r="D584" s="3"/>
      <c r="E584" s="40"/>
      <c r="F584" s="41"/>
      <c r="G584" s="8"/>
      <c r="H584" s="3"/>
      <c r="I584" s="3"/>
      <c r="J584" s="3"/>
      <c r="K584" s="3"/>
      <c r="L584" s="11"/>
      <c r="M584" s="11"/>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x14ac:dyDescent="0.25">
      <c r="A585" s="42"/>
      <c r="B585" s="3"/>
      <c r="C585" s="3"/>
      <c r="D585" s="3"/>
      <c r="E585" s="40"/>
      <c r="F585" s="41"/>
      <c r="G585" s="8"/>
      <c r="H585" s="3"/>
      <c r="I585" s="3"/>
      <c r="J585" s="3"/>
      <c r="K585" s="3"/>
      <c r="L585" s="11"/>
      <c r="M585" s="11"/>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x14ac:dyDescent="0.25">
      <c r="A586" s="42"/>
      <c r="B586" s="3"/>
      <c r="C586" s="3"/>
      <c r="D586" s="3"/>
      <c r="E586" s="40"/>
      <c r="F586" s="41"/>
      <c r="G586" s="8"/>
      <c r="H586" s="3"/>
      <c r="I586" s="3"/>
      <c r="J586" s="3"/>
      <c r="K586" s="3"/>
      <c r="L586" s="11"/>
      <c r="M586" s="11"/>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x14ac:dyDescent="0.25">
      <c r="A587" s="42"/>
      <c r="B587" s="3"/>
      <c r="C587" s="3"/>
      <c r="D587" s="3"/>
      <c r="E587" s="40"/>
      <c r="F587" s="41"/>
      <c r="G587" s="8"/>
      <c r="H587" s="3"/>
      <c r="I587" s="3"/>
      <c r="J587" s="3"/>
      <c r="K587" s="3"/>
      <c r="L587" s="11"/>
      <c r="M587" s="11"/>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x14ac:dyDescent="0.25">
      <c r="A588" s="42"/>
      <c r="B588" s="3"/>
      <c r="C588" s="3"/>
      <c r="D588" s="3"/>
      <c r="E588" s="40"/>
      <c r="F588" s="41"/>
      <c r="G588" s="8"/>
      <c r="H588" s="3"/>
      <c r="I588" s="3"/>
      <c r="J588" s="3"/>
      <c r="K588" s="3"/>
      <c r="L588" s="11"/>
      <c r="M588" s="11"/>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x14ac:dyDescent="0.25">
      <c r="A589" s="42"/>
      <c r="B589" s="3"/>
      <c r="C589" s="3"/>
      <c r="D589" s="3"/>
      <c r="E589" s="40"/>
      <c r="F589" s="41"/>
      <c r="G589" s="8"/>
      <c r="H589" s="3"/>
      <c r="I589" s="3"/>
      <c r="J589" s="3"/>
      <c r="K589" s="3"/>
      <c r="L589" s="11"/>
      <c r="M589" s="11"/>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x14ac:dyDescent="0.25">
      <c r="A590" s="42"/>
      <c r="B590" s="3"/>
      <c r="C590" s="3"/>
      <c r="D590" s="3"/>
      <c r="E590" s="40"/>
      <c r="F590" s="41"/>
      <c r="G590" s="8"/>
      <c r="H590" s="3"/>
      <c r="I590" s="3"/>
      <c r="J590" s="3"/>
      <c r="K590" s="3"/>
      <c r="L590" s="11"/>
      <c r="M590" s="11"/>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x14ac:dyDescent="0.25">
      <c r="A591" s="42"/>
      <c r="B591" s="3"/>
      <c r="C591" s="3"/>
      <c r="D591" s="3"/>
      <c r="E591" s="40"/>
      <c r="F591" s="41"/>
      <c r="G591" s="8"/>
      <c r="H591" s="3"/>
      <c r="I591" s="3"/>
      <c r="J591" s="3"/>
      <c r="K591" s="3"/>
      <c r="L591" s="11"/>
      <c r="M591" s="11"/>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x14ac:dyDescent="0.25">
      <c r="A592" s="42"/>
      <c r="B592" s="3"/>
      <c r="C592" s="3"/>
      <c r="D592" s="3"/>
      <c r="E592" s="40"/>
      <c r="F592" s="41"/>
      <c r="G592" s="8"/>
      <c r="H592" s="3"/>
      <c r="I592" s="3"/>
      <c r="J592" s="3"/>
      <c r="K592" s="3"/>
      <c r="L592" s="11"/>
      <c r="M592" s="11"/>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x14ac:dyDescent="0.25">
      <c r="A593" s="42"/>
      <c r="B593" s="3"/>
      <c r="C593" s="3"/>
      <c r="D593" s="3"/>
      <c r="E593" s="40"/>
      <c r="F593" s="41"/>
      <c r="G593" s="8"/>
      <c r="H593" s="3"/>
      <c r="I593" s="3"/>
      <c r="J593" s="3"/>
      <c r="K593" s="3"/>
      <c r="L593" s="11"/>
      <c r="M593" s="11"/>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x14ac:dyDescent="0.25">
      <c r="A594" s="42"/>
      <c r="B594" s="3"/>
      <c r="C594" s="3"/>
      <c r="D594" s="3"/>
      <c r="E594" s="40"/>
      <c r="F594" s="41"/>
      <c r="G594" s="8"/>
      <c r="H594" s="3"/>
      <c r="I594" s="3"/>
      <c r="J594" s="3"/>
      <c r="K594" s="3"/>
      <c r="L594" s="11"/>
      <c r="M594" s="11"/>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x14ac:dyDescent="0.25">
      <c r="A595" s="42"/>
      <c r="B595" s="3"/>
      <c r="C595" s="3"/>
      <c r="D595" s="3"/>
      <c r="E595" s="40"/>
      <c r="F595" s="41"/>
      <c r="G595" s="8"/>
      <c r="H595" s="3"/>
      <c r="I595" s="3"/>
      <c r="J595" s="3"/>
      <c r="K595" s="3"/>
      <c r="L595" s="11"/>
      <c r="M595" s="11"/>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x14ac:dyDescent="0.25">
      <c r="A596" s="42"/>
      <c r="B596" s="3"/>
      <c r="C596" s="3"/>
      <c r="D596" s="3"/>
      <c r="E596" s="40"/>
      <c r="F596" s="41"/>
      <c r="G596" s="8"/>
      <c r="H596" s="3"/>
      <c r="I596" s="3"/>
      <c r="J596" s="3"/>
      <c r="K596" s="3"/>
      <c r="L596" s="11"/>
      <c r="M596" s="11"/>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x14ac:dyDescent="0.25">
      <c r="A597" s="42"/>
      <c r="B597" s="3"/>
      <c r="C597" s="3"/>
      <c r="D597" s="3"/>
      <c r="E597" s="40"/>
      <c r="F597" s="41"/>
      <c r="G597" s="8"/>
      <c r="H597" s="3"/>
      <c r="I597" s="3"/>
      <c r="J597" s="3"/>
      <c r="K597" s="3"/>
      <c r="L597" s="11"/>
      <c r="M597" s="11"/>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x14ac:dyDescent="0.25">
      <c r="A598" s="42"/>
      <c r="B598" s="3"/>
      <c r="C598" s="3"/>
      <c r="D598" s="3"/>
      <c r="E598" s="40"/>
      <c r="F598" s="41"/>
      <c r="G598" s="8"/>
      <c r="H598" s="3"/>
      <c r="I598" s="3"/>
      <c r="J598" s="3"/>
      <c r="K598" s="3"/>
      <c r="L598" s="11"/>
      <c r="M598" s="11"/>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x14ac:dyDescent="0.25">
      <c r="A599" s="42"/>
      <c r="B599" s="3"/>
      <c r="C599" s="3"/>
      <c r="D599" s="3"/>
      <c r="E599" s="40"/>
      <c r="F599" s="41"/>
      <c r="G599" s="8"/>
      <c r="H599" s="3"/>
      <c r="I599" s="3"/>
      <c r="J599" s="3"/>
      <c r="K599" s="3"/>
      <c r="L599" s="11"/>
      <c r="M599" s="11"/>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x14ac:dyDescent="0.25">
      <c r="A600" s="42"/>
      <c r="B600" s="3"/>
      <c r="C600" s="3"/>
      <c r="D600" s="3"/>
      <c r="E600" s="40"/>
      <c r="F600" s="41"/>
      <c r="G600" s="8"/>
      <c r="H600" s="3"/>
      <c r="I600" s="3"/>
      <c r="J600" s="3"/>
      <c r="K600" s="3"/>
      <c r="L600" s="11"/>
      <c r="M600" s="11"/>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x14ac:dyDescent="0.25">
      <c r="A601" s="42"/>
      <c r="B601" s="3"/>
      <c r="C601" s="3"/>
      <c r="D601" s="3"/>
      <c r="E601" s="40"/>
      <c r="F601" s="41"/>
      <c r="G601" s="8"/>
      <c r="H601" s="3"/>
      <c r="I601" s="3"/>
      <c r="J601" s="3"/>
      <c r="K601" s="3"/>
      <c r="L601" s="11"/>
      <c r="M601" s="11"/>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x14ac:dyDescent="0.25">
      <c r="A602" s="42"/>
      <c r="B602" s="3"/>
      <c r="C602" s="3"/>
      <c r="D602" s="3"/>
      <c r="E602" s="40"/>
      <c r="F602" s="41"/>
      <c r="G602" s="8"/>
      <c r="H602" s="3"/>
      <c r="I602" s="3"/>
      <c r="J602" s="3"/>
      <c r="K602" s="3"/>
      <c r="L602" s="11"/>
      <c r="M602" s="11"/>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x14ac:dyDescent="0.25">
      <c r="A603" s="42"/>
      <c r="B603" s="3"/>
      <c r="C603" s="3"/>
      <c r="D603" s="3"/>
      <c r="E603" s="40"/>
      <c r="F603" s="41"/>
      <c r="G603" s="8"/>
      <c r="H603" s="3"/>
      <c r="I603" s="3"/>
      <c r="J603" s="3"/>
      <c r="K603" s="3"/>
      <c r="L603" s="11"/>
      <c r="M603" s="11"/>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x14ac:dyDescent="0.25">
      <c r="A604" s="42"/>
      <c r="B604" s="3"/>
      <c r="C604" s="3"/>
      <c r="D604" s="3"/>
      <c r="E604" s="40"/>
      <c r="F604" s="41"/>
      <c r="G604" s="8"/>
      <c r="H604" s="3"/>
      <c r="I604" s="3"/>
      <c r="J604" s="3"/>
      <c r="K604" s="3"/>
      <c r="L604" s="11"/>
      <c r="M604" s="11"/>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x14ac:dyDescent="0.25">
      <c r="A605" s="42"/>
      <c r="B605" s="3"/>
      <c r="C605" s="3"/>
      <c r="D605" s="3"/>
      <c r="E605" s="40"/>
      <c r="F605" s="41"/>
      <c r="G605" s="8"/>
      <c r="H605" s="3"/>
      <c r="I605" s="3"/>
      <c r="J605" s="3"/>
      <c r="K605" s="3"/>
      <c r="L605" s="11"/>
      <c r="M605" s="11"/>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x14ac:dyDescent="0.25">
      <c r="A606" s="42"/>
      <c r="B606" s="3"/>
      <c r="C606" s="3"/>
      <c r="D606" s="3"/>
      <c r="E606" s="40"/>
      <c r="F606" s="41"/>
      <c r="G606" s="8"/>
      <c r="H606" s="3"/>
      <c r="I606" s="3"/>
      <c r="J606" s="3"/>
      <c r="K606" s="3"/>
      <c r="L606" s="11"/>
      <c r="M606" s="11"/>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x14ac:dyDescent="0.25">
      <c r="A607" s="42"/>
      <c r="B607" s="3"/>
      <c r="C607" s="3"/>
      <c r="D607" s="3"/>
      <c r="E607" s="40"/>
      <c r="F607" s="41"/>
      <c r="G607" s="8"/>
      <c r="H607" s="3"/>
      <c r="I607" s="3"/>
      <c r="J607" s="3"/>
      <c r="K607" s="3"/>
      <c r="L607" s="11"/>
      <c r="M607" s="11"/>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x14ac:dyDescent="0.25">
      <c r="A608" s="42"/>
      <c r="B608" s="3"/>
      <c r="C608" s="3"/>
      <c r="D608" s="3"/>
      <c r="E608" s="40"/>
      <c r="F608" s="41"/>
      <c r="G608" s="8"/>
      <c r="H608" s="3"/>
      <c r="I608" s="3"/>
      <c r="J608" s="3"/>
      <c r="K608" s="3"/>
      <c r="L608" s="11"/>
      <c r="M608" s="11"/>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x14ac:dyDescent="0.25">
      <c r="A609" s="42"/>
      <c r="B609" s="3"/>
      <c r="C609" s="3"/>
      <c r="D609" s="3"/>
      <c r="E609" s="40"/>
      <c r="F609" s="41"/>
      <c r="G609" s="8"/>
      <c r="H609" s="3"/>
      <c r="I609" s="3"/>
      <c r="J609" s="3"/>
      <c r="K609" s="3"/>
      <c r="L609" s="11"/>
      <c r="M609" s="11"/>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24" spans="1:49" x14ac:dyDescent="0.25">
      <c r="A624" s="42"/>
      <c r="B624" s="3"/>
      <c r="C624" s="3"/>
      <c r="D624" s="3"/>
      <c r="E624" s="3"/>
      <c r="F624" s="3"/>
      <c r="G624" s="3"/>
      <c r="H624" s="3"/>
      <c r="I624" s="3"/>
      <c r="J624" s="3"/>
      <c r="K624" s="3"/>
      <c r="L624" s="11"/>
      <c r="M624" s="11"/>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Q624" s="3"/>
      <c r="AR624" s="3"/>
      <c r="AS624" s="3"/>
      <c r="AT624" s="3"/>
      <c r="AU624" s="3"/>
      <c r="AV624" s="3"/>
      <c r="AW624" s="3"/>
    </row>
    <row r="625" spans="1:49" x14ac:dyDescent="0.25">
      <c r="A625" s="42"/>
      <c r="B625" s="3"/>
      <c r="C625" s="3"/>
      <c r="D625" s="3"/>
      <c r="E625" s="3"/>
      <c r="F625" s="3"/>
      <c r="G625" s="3"/>
      <c r="H625" s="3"/>
      <c r="I625" s="3"/>
      <c r="J625" s="3"/>
      <c r="K625" s="3"/>
      <c r="L625" s="11"/>
      <c r="M625" s="11"/>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Q625" s="3"/>
      <c r="AR625" s="3"/>
      <c r="AS625" s="3"/>
      <c r="AT625" s="3"/>
      <c r="AU625" s="3"/>
      <c r="AV625" s="3"/>
      <c r="AW625" s="3"/>
    </row>
    <row r="626" spans="1:49" x14ac:dyDescent="0.25">
      <c r="A626" s="42"/>
      <c r="B626" s="3"/>
      <c r="C626" s="3"/>
      <c r="D626" s="3"/>
      <c r="E626" s="3"/>
      <c r="F626" s="3"/>
      <c r="G626" s="3"/>
      <c r="H626" s="3"/>
      <c r="I626" s="3"/>
      <c r="J626" s="3"/>
      <c r="K626" s="3"/>
      <c r="L626" s="11"/>
      <c r="M626" s="11"/>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Q626" s="3"/>
      <c r="AR626" s="3"/>
      <c r="AS626" s="3"/>
      <c r="AT626" s="3"/>
      <c r="AU626" s="3"/>
      <c r="AV626" s="3"/>
      <c r="AW626" s="3"/>
    </row>
    <row r="627" spans="1:49" x14ac:dyDescent="0.25">
      <c r="A627" s="42"/>
      <c r="B627" s="3"/>
      <c r="C627" s="3"/>
      <c r="D627" s="3"/>
      <c r="E627" s="3"/>
      <c r="F627" s="3"/>
      <c r="G627" s="3"/>
      <c r="H627" s="3"/>
      <c r="I627" s="3"/>
      <c r="J627" s="3"/>
      <c r="K627" s="3"/>
      <c r="L627" s="11"/>
      <c r="M627" s="11"/>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Q627" s="3"/>
      <c r="AR627" s="3"/>
      <c r="AS627" s="3"/>
      <c r="AT627" s="3"/>
      <c r="AU627" s="3"/>
      <c r="AV627" s="3"/>
      <c r="AW627" s="3"/>
    </row>
    <row r="628" spans="1:49" x14ac:dyDescent="0.25">
      <c r="A628" s="42"/>
      <c r="B628" s="3"/>
      <c r="C628" s="3"/>
      <c r="D628" s="3"/>
      <c r="E628" s="3"/>
      <c r="F628" s="3"/>
      <c r="G628" s="3"/>
      <c r="H628" s="3"/>
      <c r="I628" s="3"/>
      <c r="J628" s="3"/>
      <c r="K628" s="3"/>
      <c r="L628" s="11"/>
      <c r="M628" s="11"/>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Q628" s="3"/>
      <c r="AR628" s="3"/>
      <c r="AS628" s="3"/>
      <c r="AT628" s="3"/>
      <c r="AU628" s="3"/>
      <c r="AV628" s="3"/>
      <c r="AW628" s="3"/>
    </row>
    <row r="629" spans="1:49" x14ac:dyDescent="0.25">
      <c r="A629" s="42"/>
      <c r="B629" s="3"/>
      <c r="C629" s="3"/>
      <c r="D629" s="3"/>
      <c r="E629" s="3"/>
      <c r="F629" s="3"/>
      <c r="G629" s="3"/>
      <c r="H629" s="3"/>
      <c r="I629" s="3"/>
      <c r="J629" s="3"/>
      <c r="K629" s="3"/>
      <c r="L629" s="11"/>
      <c r="M629" s="11"/>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Q629" s="3"/>
      <c r="AR629" s="3"/>
      <c r="AS629" s="3"/>
      <c r="AT629" s="3"/>
      <c r="AU629" s="3"/>
      <c r="AV629" s="3"/>
      <c r="AW629" s="3"/>
    </row>
    <row r="630" spans="1:49" x14ac:dyDescent="0.25">
      <c r="A630" s="42"/>
      <c r="B630" s="3"/>
      <c r="C630" s="3"/>
      <c r="D630" s="3"/>
      <c r="E630" s="3"/>
      <c r="F630" s="3"/>
      <c r="G630" s="3"/>
      <c r="H630" s="3"/>
      <c r="I630" s="3"/>
      <c r="J630" s="3"/>
      <c r="K630" s="3"/>
      <c r="L630" s="11"/>
      <c r="M630" s="11"/>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Q630" s="3"/>
      <c r="AR630" s="3"/>
      <c r="AS630" s="3"/>
      <c r="AT630" s="3"/>
      <c r="AU630" s="3"/>
      <c r="AV630" s="3"/>
      <c r="AW630" s="3"/>
    </row>
  </sheetData>
  <sheetProtection algorithmName="SHA-512" hashValue="MDEJn2BxSsBHmHLZAFGZKPwafL9KakInKXrYfpx9JkbiWVVKjIC0leGjgTvXIIEufgqsjrVdV+wU+qIx46Mopg==" saltValue="4cebpDrkFMG0PjM+ng/+6A==" spinCount="100000" sheet="1" scenarios="1"/>
  <mergeCells count="10">
    <mergeCell ref="F110:H110"/>
    <mergeCell ref="A1:A100"/>
    <mergeCell ref="F52:H52"/>
    <mergeCell ref="F64:H64"/>
    <mergeCell ref="F76:H76"/>
    <mergeCell ref="F88:H88"/>
    <mergeCell ref="F105:H105"/>
    <mergeCell ref="A102:A114"/>
    <mergeCell ref="B1:K1"/>
    <mergeCell ref="F51:H51"/>
  </mergeCells>
  <conditionalFormatting sqref="H54:H56 H66:H68 H78:H80">
    <cfRule type="expression" dxfId="23" priority="29">
      <formula>"if($E$21=""Please Specify"""</formula>
    </cfRule>
  </conditionalFormatting>
  <conditionalFormatting sqref="H60:H62">
    <cfRule type="expression" dxfId="22" priority="2">
      <formula>"if($E$21=""Please Specify"""</formula>
    </cfRule>
  </conditionalFormatting>
  <conditionalFormatting sqref="H72:H74">
    <cfRule type="expression" dxfId="21" priority="3">
      <formula>"if($E$21=""Please Specify"""</formula>
    </cfRule>
  </conditionalFormatting>
  <conditionalFormatting sqref="H84:H86">
    <cfRule type="expression" dxfId="20" priority="4">
      <formula>"if($E$21=""Please Specify"""</formula>
    </cfRule>
  </conditionalFormatting>
  <conditionalFormatting sqref="H91:H92">
    <cfRule type="expression" dxfId="19" priority="1">
      <formula>"if($E$21=""Please Specify"""</formula>
    </cfRule>
  </conditionalFormatting>
  <conditionalFormatting sqref="H97">
    <cfRule type="expression" dxfId="18" priority="5">
      <formula>"if($E$21=""Please Specify"""</formula>
    </cfRule>
  </conditionalFormatting>
  <conditionalFormatting sqref="H106:H107">
    <cfRule type="expression" dxfId="17" priority="9">
      <formula>"if($E$21=""Please Specify"""</formula>
    </cfRule>
  </conditionalFormatting>
  <conditionalFormatting sqref="H111:H113">
    <cfRule type="expression" dxfId="16" priority="10">
      <formula>"if($E$21=""Please Specify"""</formula>
    </cfRule>
  </conditionalFormatting>
  <dataValidations count="2">
    <dataValidation type="textLength" allowBlank="1" showInputMessage="1" showErrorMessage="1" promptTitle="Telephone" prompt="10 Numbers" sqref="I69:J71" xr:uid="{00000000-0002-0000-0100-000000000000}">
      <formula1>10</formula1>
      <formula2>10</formula2>
    </dataValidation>
    <dataValidation type="list" allowBlank="1" showInputMessage="1" showErrorMessage="1" sqref="H97 H85 H73 H61" xr:uid="{5738F88A-7216-4E8F-AC31-B02D3CC718A5}">
      <formula1>SpendingLimit</formula1>
    </dataValidation>
  </dataValidations>
  <hyperlinks>
    <hyperlink ref="F115" r:id="rId1" xr:uid="{8AC7F9CA-ABD7-4347-92FD-7E3892885F30}"/>
  </hyperlinks>
  <printOptions horizontalCentered="1" verticalCentered="1"/>
  <pageMargins left="0" right="0" top="0" bottom="0" header="0" footer="0"/>
  <pageSetup scale="47" orientation="portrait" r:id="rId2"/>
  <drawing r:id="rId3"/>
  <legacyDrawing r:id="rId4"/>
  <controls>
    <mc:AlternateContent xmlns:mc="http://schemas.openxmlformats.org/markup-compatibility/2006">
      <mc:Choice Requires="x14">
        <control shapeId="5404" r:id="rId5" name="TextBox10">
          <controlPr defaultSize="0" autoLine="0" autoPict="0" linkedCell="PPSID2" r:id="rId6">
            <anchor moveWithCells="1">
              <from>
                <xdr:col>7</xdr:col>
                <xdr:colOff>1838325</xdr:colOff>
                <xdr:row>69</xdr:row>
                <xdr:rowOff>161925</xdr:rowOff>
              </from>
              <to>
                <xdr:col>7</xdr:col>
                <xdr:colOff>3743325</xdr:colOff>
                <xdr:row>70</xdr:row>
                <xdr:rowOff>200025</xdr:rowOff>
              </to>
            </anchor>
          </controlPr>
        </control>
      </mc:Choice>
      <mc:Fallback>
        <control shapeId="5404" r:id="rId5" name="TextBox10"/>
      </mc:Fallback>
    </mc:AlternateContent>
    <mc:AlternateContent xmlns:mc="http://schemas.openxmlformats.org/markup-compatibility/2006">
      <mc:Choice Requires="x14">
        <control shapeId="5402" r:id="rId7" name="TextBox15">
          <controlPr defaultSize="0" autoLine="0" linkedCell="PPSID4" r:id="rId8">
            <anchor moveWithCells="1">
              <from>
                <xdr:col>7</xdr:col>
                <xdr:colOff>1933575</xdr:colOff>
                <xdr:row>94</xdr:row>
                <xdr:rowOff>28575</xdr:rowOff>
              </from>
              <to>
                <xdr:col>7</xdr:col>
                <xdr:colOff>3743325</xdr:colOff>
                <xdr:row>94</xdr:row>
                <xdr:rowOff>276225</xdr:rowOff>
              </to>
            </anchor>
          </controlPr>
        </control>
      </mc:Choice>
      <mc:Fallback>
        <control shapeId="5402" r:id="rId7" name="TextBox15"/>
      </mc:Fallback>
    </mc:AlternateContent>
    <mc:AlternateContent xmlns:mc="http://schemas.openxmlformats.org/markup-compatibility/2006">
      <mc:Choice Requires="x14">
        <control shapeId="5401" r:id="rId9" name="TextBox14">
          <controlPr defaultSize="0" autoLine="0" autoPict="0" linkedCell="PPSID3" r:id="rId10">
            <anchor moveWithCells="1">
              <from>
                <xdr:col>7</xdr:col>
                <xdr:colOff>1819275</xdr:colOff>
                <xdr:row>81</xdr:row>
                <xdr:rowOff>200025</xdr:rowOff>
              </from>
              <to>
                <xdr:col>7</xdr:col>
                <xdr:colOff>3743325</xdr:colOff>
                <xdr:row>83</xdr:row>
                <xdr:rowOff>9525</xdr:rowOff>
              </to>
            </anchor>
          </controlPr>
        </control>
      </mc:Choice>
      <mc:Fallback>
        <control shapeId="5401" r:id="rId9" name="TextBox14"/>
      </mc:Fallback>
    </mc:AlternateContent>
    <mc:AlternateContent xmlns:mc="http://schemas.openxmlformats.org/markup-compatibility/2006">
      <mc:Choice Requires="x14">
        <control shapeId="5398" r:id="rId11" name="VCHPPSID4">
          <controlPr defaultSize="0" autoLine="0" linkedCell="VCHEID4" r:id="rId12">
            <anchor moveWithCells="1">
              <from>
                <xdr:col>7</xdr:col>
                <xdr:colOff>38100</xdr:colOff>
                <xdr:row>94</xdr:row>
                <xdr:rowOff>47625</xdr:rowOff>
              </from>
              <to>
                <xdr:col>7</xdr:col>
                <xdr:colOff>1885950</xdr:colOff>
                <xdr:row>94</xdr:row>
                <xdr:rowOff>276225</xdr:rowOff>
              </to>
            </anchor>
          </controlPr>
        </control>
      </mc:Choice>
      <mc:Fallback>
        <control shapeId="5398" r:id="rId11" name="VCHPPSID4"/>
      </mc:Fallback>
    </mc:AlternateContent>
    <mc:AlternateContent xmlns:mc="http://schemas.openxmlformats.org/markup-compatibility/2006">
      <mc:Choice Requires="x14">
        <control shapeId="5397" r:id="rId13" name="VCHPPSID3">
          <controlPr defaultSize="0" autoLine="0" linkedCell="VCHEID3" r:id="rId14">
            <anchor moveWithCells="1">
              <from>
                <xdr:col>7</xdr:col>
                <xdr:colOff>19050</xdr:colOff>
                <xdr:row>81</xdr:row>
                <xdr:rowOff>200025</xdr:rowOff>
              </from>
              <to>
                <xdr:col>7</xdr:col>
                <xdr:colOff>1781175</xdr:colOff>
                <xdr:row>82</xdr:row>
                <xdr:rowOff>200025</xdr:rowOff>
              </to>
            </anchor>
          </controlPr>
        </control>
      </mc:Choice>
      <mc:Fallback>
        <control shapeId="5397" r:id="rId13" name="VCHPPSID3"/>
      </mc:Fallback>
    </mc:AlternateContent>
    <mc:AlternateContent xmlns:mc="http://schemas.openxmlformats.org/markup-compatibility/2006">
      <mc:Choice Requires="x14">
        <control shapeId="5396" r:id="rId15" name="VCHPPSID2">
          <controlPr defaultSize="0" autoLine="0" autoPict="0" linkedCell="VCHEID2" r:id="rId16">
            <anchor moveWithCells="1">
              <from>
                <xdr:col>7</xdr:col>
                <xdr:colOff>28575</xdr:colOff>
                <xdr:row>69</xdr:row>
                <xdr:rowOff>171450</xdr:rowOff>
              </from>
              <to>
                <xdr:col>7</xdr:col>
                <xdr:colOff>1790700</xdr:colOff>
                <xdr:row>70</xdr:row>
                <xdr:rowOff>190500</xdr:rowOff>
              </to>
            </anchor>
          </controlPr>
        </control>
      </mc:Choice>
      <mc:Fallback>
        <control shapeId="5396" r:id="rId15" name="VCHPPSID2"/>
      </mc:Fallback>
    </mc:AlternateContent>
    <mc:AlternateContent xmlns:mc="http://schemas.openxmlformats.org/markup-compatibility/2006">
      <mc:Choice Requires="x14">
        <control shapeId="5390" r:id="rId17" name="VCHPPSID1">
          <controlPr defaultSize="0" autoLine="0" linkedCell="VCHEID1" r:id="rId18">
            <anchor moveWithCells="1">
              <from>
                <xdr:col>7</xdr:col>
                <xdr:colOff>9525</xdr:colOff>
                <xdr:row>58</xdr:row>
                <xdr:rowOff>0</xdr:rowOff>
              </from>
              <to>
                <xdr:col>7</xdr:col>
                <xdr:colOff>1828800</xdr:colOff>
                <xdr:row>59</xdr:row>
                <xdr:rowOff>0</xdr:rowOff>
              </to>
            </anchor>
          </controlPr>
        </control>
      </mc:Choice>
      <mc:Fallback>
        <control shapeId="5390" r:id="rId17" name="VCHPPSID1"/>
      </mc:Fallback>
    </mc:AlternateContent>
    <mc:AlternateContent xmlns:mc="http://schemas.openxmlformats.org/markup-compatibility/2006">
      <mc:Choice Requires="x14">
        <control shapeId="5370" r:id="rId19" name="TextBox9">
          <controlPr defaultSize="0" autoLine="0" autoPict="0" altText="Add Email" r:id="rId20">
            <anchor moveWithCells="1">
              <from>
                <xdr:col>7</xdr:col>
                <xdr:colOff>1838325</xdr:colOff>
                <xdr:row>42</xdr:row>
                <xdr:rowOff>9525</xdr:rowOff>
              </from>
              <to>
                <xdr:col>8</xdr:col>
                <xdr:colOff>9525</xdr:colOff>
                <xdr:row>43</xdr:row>
                <xdr:rowOff>0</xdr:rowOff>
              </to>
            </anchor>
          </controlPr>
        </control>
      </mc:Choice>
      <mc:Fallback>
        <control shapeId="5370" r:id="rId19" name="TextBox9"/>
      </mc:Fallback>
    </mc:AlternateContent>
    <mc:AlternateContent xmlns:mc="http://schemas.openxmlformats.org/markup-compatibility/2006">
      <mc:Choice Requires="x14">
        <control shapeId="5368" r:id="rId21" name="TextBox11">
          <controlPr defaultSize="0" autoLine="0" r:id="rId22">
            <anchor moveWithCells="1">
              <from>
                <xdr:col>7</xdr:col>
                <xdr:colOff>0</xdr:colOff>
                <xdr:row>42</xdr:row>
                <xdr:rowOff>9525</xdr:rowOff>
              </from>
              <to>
                <xdr:col>7</xdr:col>
                <xdr:colOff>1847850</xdr:colOff>
                <xdr:row>42</xdr:row>
                <xdr:rowOff>209550</xdr:rowOff>
              </to>
            </anchor>
          </controlPr>
        </control>
      </mc:Choice>
      <mc:Fallback>
        <control shapeId="5368" r:id="rId21" name="TextBox11"/>
      </mc:Fallback>
    </mc:AlternateContent>
    <mc:AlternateContent xmlns:mc="http://schemas.openxmlformats.org/markup-compatibility/2006">
      <mc:Choice Requires="x14">
        <control shapeId="5258" r:id="rId23" name="TextBox1">
          <controlPr defaultSize="0" autoLine="0" autoPict="0" linkedCell="FirstName1" r:id="rId24">
            <anchor moveWithCells="1">
              <from>
                <xdr:col>7</xdr:col>
                <xdr:colOff>0</xdr:colOff>
                <xdr:row>54</xdr:row>
                <xdr:rowOff>0</xdr:rowOff>
              </from>
              <to>
                <xdr:col>7</xdr:col>
                <xdr:colOff>1828800</xdr:colOff>
                <xdr:row>54</xdr:row>
                <xdr:rowOff>228600</xdr:rowOff>
              </to>
            </anchor>
          </controlPr>
        </control>
      </mc:Choice>
      <mc:Fallback>
        <control shapeId="5258" r:id="rId23" name="TextBox1"/>
      </mc:Fallback>
    </mc:AlternateContent>
    <mc:AlternateContent xmlns:mc="http://schemas.openxmlformats.org/markup-compatibility/2006">
      <mc:Choice Requires="x14">
        <control shapeId="5259" r:id="rId25" name="TextBox2">
          <controlPr defaultSize="0" autoLine="0" linkedCell="LastName1" r:id="rId26">
            <anchor moveWithCells="1">
              <from>
                <xdr:col>7</xdr:col>
                <xdr:colOff>1819275</xdr:colOff>
                <xdr:row>54</xdr:row>
                <xdr:rowOff>9525</xdr:rowOff>
              </from>
              <to>
                <xdr:col>7</xdr:col>
                <xdr:colOff>3762375</xdr:colOff>
                <xdr:row>54</xdr:row>
                <xdr:rowOff>219075</xdr:rowOff>
              </to>
            </anchor>
          </controlPr>
        </control>
      </mc:Choice>
      <mc:Fallback>
        <control shapeId="5259" r:id="rId25" name="TextBox2"/>
      </mc:Fallback>
    </mc:AlternateContent>
    <mc:AlternateContent xmlns:mc="http://schemas.openxmlformats.org/markup-compatibility/2006">
      <mc:Choice Requires="x14">
        <control shapeId="5260" r:id="rId27" name="TextBox3">
          <controlPr defaultSize="0" autoLine="0" autoPict="0" linkedCell="FirstName2" r:id="rId28">
            <anchor moveWithCells="1">
              <from>
                <xdr:col>7</xdr:col>
                <xdr:colOff>0</xdr:colOff>
                <xdr:row>65</xdr:row>
                <xdr:rowOff>209550</xdr:rowOff>
              </from>
              <to>
                <xdr:col>7</xdr:col>
                <xdr:colOff>1800225</xdr:colOff>
                <xdr:row>67</xdr:row>
                <xdr:rowOff>0</xdr:rowOff>
              </to>
            </anchor>
          </controlPr>
        </control>
      </mc:Choice>
      <mc:Fallback>
        <control shapeId="5260" r:id="rId27" name="TextBox3"/>
      </mc:Fallback>
    </mc:AlternateContent>
    <mc:AlternateContent xmlns:mc="http://schemas.openxmlformats.org/markup-compatibility/2006">
      <mc:Choice Requires="x14">
        <control shapeId="5261" r:id="rId29" name="TextBox4">
          <controlPr defaultSize="0" autoLine="0" linkedCell="LastName2" r:id="rId30">
            <anchor moveWithCells="1">
              <from>
                <xdr:col>7</xdr:col>
                <xdr:colOff>1809750</xdr:colOff>
                <xdr:row>66</xdr:row>
                <xdr:rowOff>0</xdr:rowOff>
              </from>
              <to>
                <xdr:col>7</xdr:col>
                <xdr:colOff>3762375</xdr:colOff>
                <xdr:row>66</xdr:row>
                <xdr:rowOff>200025</xdr:rowOff>
              </to>
            </anchor>
          </controlPr>
        </control>
      </mc:Choice>
      <mc:Fallback>
        <control shapeId="5261" r:id="rId29" name="TextBox4"/>
      </mc:Fallback>
    </mc:AlternateContent>
    <mc:AlternateContent xmlns:mc="http://schemas.openxmlformats.org/markup-compatibility/2006">
      <mc:Choice Requires="x14">
        <control shapeId="5262" r:id="rId31" name="TextBox5">
          <controlPr defaultSize="0" autoLine="0" linkedCell="FirstName3" r:id="rId32">
            <anchor moveWithCells="1">
              <from>
                <xdr:col>7</xdr:col>
                <xdr:colOff>9525</xdr:colOff>
                <xdr:row>78</xdr:row>
                <xdr:rowOff>9525</xdr:rowOff>
              </from>
              <to>
                <xdr:col>7</xdr:col>
                <xdr:colOff>1828800</xdr:colOff>
                <xdr:row>79</xdr:row>
                <xdr:rowOff>0</xdr:rowOff>
              </to>
            </anchor>
          </controlPr>
        </control>
      </mc:Choice>
      <mc:Fallback>
        <control shapeId="5262" r:id="rId31" name="TextBox5"/>
      </mc:Fallback>
    </mc:AlternateContent>
    <mc:AlternateContent xmlns:mc="http://schemas.openxmlformats.org/markup-compatibility/2006">
      <mc:Choice Requires="x14">
        <control shapeId="5263" r:id="rId33" name="TextBox6">
          <controlPr defaultSize="0" autoLine="0" linkedCell="LastName3" r:id="rId34">
            <anchor moveWithCells="1">
              <from>
                <xdr:col>7</xdr:col>
                <xdr:colOff>1819275</xdr:colOff>
                <xdr:row>78</xdr:row>
                <xdr:rowOff>0</xdr:rowOff>
              </from>
              <to>
                <xdr:col>7</xdr:col>
                <xdr:colOff>3762375</xdr:colOff>
                <xdr:row>78</xdr:row>
                <xdr:rowOff>200025</xdr:rowOff>
              </to>
            </anchor>
          </controlPr>
        </control>
      </mc:Choice>
      <mc:Fallback>
        <control shapeId="5263" r:id="rId33" name="TextBox6"/>
      </mc:Fallback>
    </mc:AlternateContent>
    <mc:AlternateContent xmlns:mc="http://schemas.openxmlformats.org/markup-compatibility/2006">
      <mc:Choice Requires="x14">
        <control shapeId="5264" r:id="rId35" name="TextBox7">
          <controlPr defaultSize="0" autoLine="0" linkedCell="FirstName4" r:id="rId36">
            <anchor moveWithCells="1">
              <from>
                <xdr:col>6</xdr:col>
                <xdr:colOff>3810000</xdr:colOff>
                <xdr:row>90</xdr:row>
                <xdr:rowOff>0</xdr:rowOff>
              </from>
              <to>
                <xdr:col>7</xdr:col>
                <xdr:colOff>1800225</xdr:colOff>
                <xdr:row>90</xdr:row>
                <xdr:rowOff>200025</xdr:rowOff>
              </to>
            </anchor>
          </controlPr>
        </control>
      </mc:Choice>
      <mc:Fallback>
        <control shapeId="5264" r:id="rId35" name="TextBox7"/>
      </mc:Fallback>
    </mc:AlternateContent>
    <mc:AlternateContent xmlns:mc="http://schemas.openxmlformats.org/markup-compatibility/2006">
      <mc:Choice Requires="x14">
        <control shapeId="5265" r:id="rId37" name="TextBox8">
          <controlPr defaultSize="0" autoLine="0" linkedCell="LastName4" r:id="rId34">
            <anchor moveWithCells="1">
              <from>
                <xdr:col>7</xdr:col>
                <xdr:colOff>1800225</xdr:colOff>
                <xdr:row>90</xdr:row>
                <xdr:rowOff>0</xdr:rowOff>
              </from>
              <to>
                <xdr:col>7</xdr:col>
                <xdr:colOff>3743325</xdr:colOff>
                <xdr:row>90</xdr:row>
                <xdr:rowOff>200025</xdr:rowOff>
              </to>
            </anchor>
          </controlPr>
        </control>
      </mc:Choice>
      <mc:Fallback>
        <control shapeId="5265" r:id="rId37" name="TextBox8"/>
      </mc:Fallback>
    </mc:AlternateContent>
    <mc:AlternateContent xmlns:mc="http://schemas.openxmlformats.org/markup-compatibility/2006">
      <mc:Choice Requires="x14">
        <control shapeId="5283" r:id="rId38" name="TextBox20">
          <controlPr locked="0" defaultSize="0" autoLine="0" autoPict="0" linkedCell="PPSID1" r:id="rId39">
            <anchor moveWithCells="1">
              <from>
                <xdr:col>7</xdr:col>
                <xdr:colOff>1819275</xdr:colOff>
                <xdr:row>58</xdr:row>
                <xdr:rowOff>0</xdr:rowOff>
              </from>
              <to>
                <xdr:col>7</xdr:col>
                <xdr:colOff>3762375</xdr:colOff>
                <xdr:row>59</xdr:row>
                <xdr:rowOff>9525</xdr:rowOff>
              </to>
            </anchor>
          </controlPr>
        </control>
      </mc:Choice>
      <mc:Fallback>
        <control shapeId="5283" r:id="rId38" name="TextBox20"/>
      </mc:Fallback>
    </mc:AlternateContent>
    <mc:AlternateContent xmlns:mc="http://schemas.openxmlformats.org/markup-compatibility/2006">
      <mc:Choice Requires="x14">
        <control shapeId="5156" r:id="rId40" name="Drop Down 36">
          <controlPr locked="0" defaultSize="0" autoLine="0" autoPict="0">
            <anchor moveWithCells="1">
              <from>
                <xdr:col>7</xdr:col>
                <xdr:colOff>0</xdr:colOff>
                <xdr:row>53</xdr:row>
                <xdr:rowOff>0</xdr:rowOff>
              </from>
              <to>
                <xdr:col>8</xdr:col>
                <xdr:colOff>9525</xdr:colOff>
                <xdr:row>54</xdr:row>
                <xdr:rowOff>0</xdr:rowOff>
              </to>
            </anchor>
          </controlPr>
        </control>
      </mc:Choice>
    </mc:AlternateContent>
    <mc:AlternateContent xmlns:mc="http://schemas.openxmlformats.org/markup-compatibility/2006">
      <mc:Choice Requires="x14">
        <control shapeId="5175" r:id="rId41" name="Drop Down 55">
          <controlPr locked="0" defaultSize="0" autoLine="0" autoPict="0">
            <anchor moveWithCells="1">
              <from>
                <xdr:col>7</xdr:col>
                <xdr:colOff>0</xdr:colOff>
                <xdr:row>11</xdr:row>
                <xdr:rowOff>200025</xdr:rowOff>
              </from>
              <to>
                <xdr:col>8</xdr:col>
                <xdr:colOff>9525</xdr:colOff>
                <xdr:row>12</xdr:row>
                <xdr:rowOff>190500</xdr:rowOff>
              </to>
            </anchor>
          </controlPr>
        </control>
      </mc:Choice>
    </mc:AlternateContent>
    <mc:AlternateContent xmlns:mc="http://schemas.openxmlformats.org/markup-compatibility/2006">
      <mc:Choice Requires="x14">
        <control shapeId="5176" r:id="rId42" name="Drop Down 56">
          <controlPr locked="0" defaultSize="0" autoLine="0" autoPict="0">
            <anchor moveWithCells="1">
              <from>
                <xdr:col>7</xdr:col>
                <xdr:colOff>0</xdr:colOff>
                <xdr:row>14</xdr:row>
                <xdr:rowOff>200025</xdr:rowOff>
              </from>
              <to>
                <xdr:col>8</xdr:col>
                <xdr:colOff>9525</xdr:colOff>
                <xdr:row>15</xdr:row>
                <xdr:rowOff>190500</xdr:rowOff>
              </to>
            </anchor>
          </controlPr>
        </control>
      </mc:Choice>
    </mc:AlternateContent>
    <mc:AlternateContent xmlns:mc="http://schemas.openxmlformats.org/markup-compatibility/2006">
      <mc:Choice Requires="x14">
        <control shapeId="5180" r:id="rId43" name="Drop Down 60">
          <controlPr locked="0" defaultSize="0" autoLine="0" autoPict="0">
            <anchor moveWithCells="1">
              <from>
                <xdr:col>7</xdr:col>
                <xdr:colOff>0</xdr:colOff>
                <xdr:row>16</xdr:row>
                <xdr:rowOff>0</xdr:rowOff>
              </from>
              <to>
                <xdr:col>8</xdr:col>
                <xdr:colOff>9525</xdr:colOff>
                <xdr:row>16</xdr:row>
                <xdr:rowOff>200025</xdr:rowOff>
              </to>
            </anchor>
          </controlPr>
        </control>
      </mc:Choice>
    </mc:AlternateContent>
    <mc:AlternateContent xmlns:mc="http://schemas.openxmlformats.org/markup-compatibility/2006">
      <mc:Choice Requires="x14">
        <control shapeId="5182" r:id="rId44" name="Drop Down 62">
          <controlPr locked="0" defaultSize="0" autoLine="0" autoPict="0">
            <anchor moveWithCells="1">
              <from>
                <xdr:col>7</xdr:col>
                <xdr:colOff>0</xdr:colOff>
                <xdr:row>24</xdr:row>
                <xdr:rowOff>0</xdr:rowOff>
              </from>
              <to>
                <xdr:col>8</xdr:col>
                <xdr:colOff>9525</xdr:colOff>
                <xdr:row>24</xdr:row>
                <xdr:rowOff>200025</xdr:rowOff>
              </to>
            </anchor>
          </controlPr>
        </control>
      </mc:Choice>
    </mc:AlternateContent>
    <mc:AlternateContent xmlns:mc="http://schemas.openxmlformats.org/markup-compatibility/2006">
      <mc:Choice Requires="x14">
        <control shapeId="5185" r:id="rId45" name="Drop Down 65">
          <controlPr locked="0" defaultSize="0" autoLine="0" autoPict="0">
            <anchor moveWithCells="1">
              <from>
                <xdr:col>7</xdr:col>
                <xdr:colOff>0</xdr:colOff>
                <xdr:row>16</xdr:row>
                <xdr:rowOff>200025</xdr:rowOff>
              </from>
              <to>
                <xdr:col>8</xdr:col>
                <xdr:colOff>9525</xdr:colOff>
                <xdr:row>17</xdr:row>
                <xdr:rowOff>190500</xdr:rowOff>
              </to>
            </anchor>
          </controlPr>
        </control>
      </mc:Choice>
    </mc:AlternateContent>
    <mc:AlternateContent xmlns:mc="http://schemas.openxmlformats.org/markup-compatibility/2006">
      <mc:Choice Requires="x14">
        <control shapeId="5186" r:id="rId46" name="Drop Down 66">
          <controlPr locked="0" defaultSize="0" autoLine="0" autoPict="0">
            <anchor moveWithCells="1">
              <from>
                <xdr:col>7</xdr:col>
                <xdr:colOff>0</xdr:colOff>
                <xdr:row>19</xdr:row>
                <xdr:rowOff>0</xdr:rowOff>
              </from>
              <to>
                <xdr:col>8</xdr:col>
                <xdr:colOff>9525</xdr:colOff>
                <xdr:row>19</xdr:row>
                <xdr:rowOff>200025</xdr:rowOff>
              </to>
            </anchor>
          </controlPr>
        </control>
      </mc:Choice>
    </mc:AlternateContent>
    <mc:AlternateContent xmlns:mc="http://schemas.openxmlformats.org/markup-compatibility/2006">
      <mc:Choice Requires="x14">
        <control shapeId="5207" r:id="rId47" name="Drop Down 87">
          <controlPr locked="0" defaultSize="0" autoLine="0" autoPict="0">
            <anchor moveWithCells="1">
              <from>
                <xdr:col>7</xdr:col>
                <xdr:colOff>0</xdr:colOff>
                <xdr:row>65</xdr:row>
                <xdr:rowOff>0</xdr:rowOff>
              </from>
              <to>
                <xdr:col>8</xdr:col>
                <xdr:colOff>9525</xdr:colOff>
                <xdr:row>66</xdr:row>
                <xdr:rowOff>0</xdr:rowOff>
              </to>
            </anchor>
          </controlPr>
        </control>
      </mc:Choice>
    </mc:AlternateContent>
    <mc:AlternateContent xmlns:mc="http://schemas.openxmlformats.org/markup-compatibility/2006">
      <mc:Choice Requires="x14">
        <control shapeId="5230" r:id="rId48" name="Drop Down 110">
          <controlPr locked="0" defaultSize="0" autoLine="0" autoPict="0">
            <anchor moveWithCells="1">
              <from>
                <xdr:col>7</xdr:col>
                <xdr:colOff>0</xdr:colOff>
                <xdr:row>61</xdr:row>
                <xdr:rowOff>19050</xdr:rowOff>
              </from>
              <to>
                <xdr:col>8</xdr:col>
                <xdr:colOff>9525</xdr:colOff>
                <xdr:row>62</xdr:row>
                <xdr:rowOff>9525</xdr:rowOff>
              </to>
            </anchor>
          </controlPr>
        </control>
      </mc:Choice>
    </mc:AlternateContent>
    <mc:AlternateContent xmlns:mc="http://schemas.openxmlformats.org/markup-compatibility/2006">
      <mc:Choice Requires="x14">
        <control shapeId="5234" r:id="rId49" name="Drop Down 114">
          <controlPr locked="0" defaultSize="0" autoLine="0" autoPict="0">
            <anchor moveWithCells="1">
              <from>
                <xdr:col>7</xdr:col>
                <xdr:colOff>9525</xdr:colOff>
                <xdr:row>85</xdr:row>
                <xdr:rowOff>28575</xdr:rowOff>
              </from>
              <to>
                <xdr:col>7</xdr:col>
                <xdr:colOff>3762375</xdr:colOff>
                <xdr:row>86</xdr:row>
                <xdr:rowOff>0</xdr:rowOff>
              </to>
            </anchor>
          </controlPr>
        </control>
      </mc:Choice>
    </mc:AlternateContent>
    <mc:AlternateContent xmlns:mc="http://schemas.openxmlformats.org/markup-compatibility/2006">
      <mc:Choice Requires="x14">
        <control shapeId="5236" r:id="rId50" name="Drop Down 116">
          <controlPr locked="0" defaultSize="0" autoLine="0" autoPict="0">
            <anchor moveWithCells="1">
              <from>
                <xdr:col>7</xdr:col>
                <xdr:colOff>0</xdr:colOff>
                <xdr:row>97</xdr:row>
                <xdr:rowOff>9525</xdr:rowOff>
              </from>
              <to>
                <xdr:col>8</xdr:col>
                <xdr:colOff>19050</xdr:colOff>
                <xdr:row>97</xdr:row>
                <xdr:rowOff>200025</xdr:rowOff>
              </to>
            </anchor>
          </controlPr>
        </control>
      </mc:Choice>
    </mc:AlternateContent>
    <mc:AlternateContent xmlns:mc="http://schemas.openxmlformats.org/markup-compatibility/2006">
      <mc:Choice Requires="x14">
        <control shapeId="5251" r:id="rId51" name="Drop Down 131">
          <controlPr locked="0" defaultSize="0" autoLine="0" autoPict="0">
            <anchor moveWithCells="1">
              <from>
                <xdr:col>7</xdr:col>
                <xdr:colOff>0</xdr:colOff>
                <xdr:row>77</xdr:row>
                <xdr:rowOff>0</xdr:rowOff>
              </from>
              <to>
                <xdr:col>8</xdr:col>
                <xdr:colOff>9525</xdr:colOff>
                <xdr:row>78</xdr:row>
                <xdr:rowOff>0</xdr:rowOff>
              </to>
            </anchor>
          </controlPr>
        </control>
      </mc:Choice>
    </mc:AlternateContent>
    <mc:AlternateContent xmlns:mc="http://schemas.openxmlformats.org/markup-compatibility/2006">
      <mc:Choice Requires="x14">
        <control shapeId="5253" r:id="rId52" name="Drop Down 133">
          <controlPr locked="0" defaultSize="0" autoLine="0" autoPict="0">
            <anchor moveWithCells="1">
              <from>
                <xdr:col>7</xdr:col>
                <xdr:colOff>9525</xdr:colOff>
                <xdr:row>89</xdr:row>
                <xdr:rowOff>0</xdr:rowOff>
              </from>
              <to>
                <xdr:col>8</xdr:col>
                <xdr:colOff>19050</xdr:colOff>
                <xdr:row>90</xdr:row>
                <xdr:rowOff>0</xdr:rowOff>
              </to>
            </anchor>
          </controlPr>
        </control>
      </mc:Choice>
    </mc:AlternateContent>
    <mc:AlternateContent xmlns:mc="http://schemas.openxmlformats.org/markup-compatibility/2006">
      <mc:Choice Requires="x14">
        <control shapeId="5256" r:id="rId53" name="Drop Down 136">
          <controlPr locked="0" defaultSize="0" autoLine="0" autoPict="0">
            <anchor moveWithCells="1">
              <from>
                <xdr:col>7</xdr:col>
                <xdr:colOff>0</xdr:colOff>
                <xdr:row>102</xdr:row>
                <xdr:rowOff>9525</xdr:rowOff>
              </from>
              <to>
                <xdr:col>8</xdr:col>
                <xdr:colOff>9525</xdr:colOff>
                <xdr:row>103</xdr:row>
                <xdr:rowOff>0</xdr:rowOff>
              </to>
            </anchor>
          </controlPr>
        </control>
      </mc:Choice>
    </mc:AlternateContent>
    <mc:AlternateContent xmlns:mc="http://schemas.openxmlformats.org/markup-compatibility/2006">
      <mc:Choice Requires="x14">
        <control shapeId="5266" r:id="rId54" name="Drop Down 146">
          <controlPr locked="0" defaultSize="0" autoLine="0" autoPict="0">
            <anchor moveWithCells="1">
              <from>
                <xdr:col>7</xdr:col>
                <xdr:colOff>9525</xdr:colOff>
                <xdr:row>72</xdr:row>
                <xdr:rowOff>219075</xdr:rowOff>
              </from>
              <to>
                <xdr:col>8</xdr:col>
                <xdr:colOff>0</xdr:colOff>
                <xdr:row>73</xdr:row>
                <xdr:rowOff>190500</xdr:rowOff>
              </to>
            </anchor>
          </controlPr>
        </control>
      </mc:Choice>
    </mc:AlternateContent>
    <mc:AlternateContent xmlns:mc="http://schemas.openxmlformats.org/markup-compatibility/2006">
      <mc:Choice Requires="x14">
        <control shapeId="5269" r:id="rId55" name="Drop Down 149">
          <controlPr locked="0" defaultSize="0" autoLine="0" autoPict="0">
            <anchor moveWithCells="1">
              <from>
                <xdr:col>7</xdr:col>
                <xdr:colOff>0</xdr:colOff>
                <xdr:row>28</xdr:row>
                <xdr:rowOff>0</xdr:rowOff>
              </from>
              <to>
                <xdr:col>8</xdr:col>
                <xdr:colOff>9525</xdr:colOff>
                <xdr:row>28</xdr:row>
                <xdr:rowOff>200025</xdr:rowOff>
              </to>
            </anchor>
          </controlPr>
        </control>
      </mc:Choice>
    </mc:AlternateContent>
    <mc:AlternateContent xmlns:mc="http://schemas.openxmlformats.org/markup-compatibility/2006">
      <mc:Choice Requires="x14">
        <control shapeId="5316" r:id="rId56" name="Drop Down 196">
          <controlPr defaultSize="0" autoLine="0" autoPict="0">
            <anchor moveWithCells="1">
              <from>
                <xdr:col>7</xdr:col>
                <xdr:colOff>0</xdr:colOff>
                <xdr:row>4</xdr:row>
                <xdr:rowOff>19050</xdr:rowOff>
              </from>
              <to>
                <xdr:col>7</xdr:col>
                <xdr:colOff>3771900</xdr:colOff>
                <xdr:row>4</xdr:row>
                <xdr:rowOff>190500</xdr:rowOff>
              </to>
            </anchor>
          </controlPr>
        </control>
      </mc:Choice>
    </mc:AlternateContent>
    <mc:AlternateContent xmlns:mc="http://schemas.openxmlformats.org/markup-compatibility/2006">
      <mc:Choice Requires="x14">
        <control shapeId="5348" r:id="rId57" name="Drop Down 228">
          <controlPr locked="0" defaultSize="0" autoLine="0" autoPict="0">
            <anchor moveWithCells="1">
              <from>
                <xdr:col>7</xdr:col>
                <xdr:colOff>0</xdr:colOff>
                <xdr:row>59</xdr:row>
                <xdr:rowOff>9525</xdr:rowOff>
              </from>
              <to>
                <xdr:col>7</xdr:col>
                <xdr:colOff>3771900</xdr:colOff>
                <xdr:row>59</xdr:row>
                <xdr:rowOff>200025</xdr:rowOff>
              </to>
            </anchor>
          </controlPr>
        </control>
      </mc:Choice>
    </mc:AlternateContent>
    <mc:AlternateContent xmlns:mc="http://schemas.openxmlformats.org/markup-compatibility/2006">
      <mc:Choice Requires="x14">
        <control shapeId="5353" r:id="rId58" name="Drop Down 233">
          <controlPr locked="0" defaultSize="0" autoLine="0" autoPict="0">
            <anchor moveWithCells="1">
              <from>
                <xdr:col>7</xdr:col>
                <xdr:colOff>19050</xdr:colOff>
                <xdr:row>95</xdr:row>
                <xdr:rowOff>9525</xdr:rowOff>
              </from>
              <to>
                <xdr:col>8</xdr:col>
                <xdr:colOff>28575</xdr:colOff>
                <xdr:row>95</xdr:row>
                <xdr:rowOff>209550</xdr:rowOff>
              </to>
            </anchor>
          </controlPr>
        </control>
      </mc:Choice>
    </mc:AlternateContent>
    <mc:AlternateContent xmlns:mc="http://schemas.openxmlformats.org/markup-compatibility/2006">
      <mc:Choice Requires="x14">
        <control shapeId="5354" r:id="rId59" name="Drop Down 234">
          <controlPr locked="0" defaultSize="0" autoLine="0" autoPict="0">
            <anchor moveWithCells="1">
              <from>
                <xdr:col>7</xdr:col>
                <xdr:colOff>19050</xdr:colOff>
                <xdr:row>83</xdr:row>
                <xdr:rowOff>9525</xdr:rowOff>
              </from>
              <to>
                <xdr:col>8</xdr:col>
                <xdr:colOff>28575</xdr:colOff>
                <xdr:row>84</xdr:row>
                <xdr:rowOff>0</xdr:rowOff>
              </to>
            </anchor>
          </controlPr>
        </control>
      </mc:Choice>
    </mc:AlternateContent>
    <mc:AlternateContent xmlns:mc="http://schemas.openxmlformats.org/markup-compatibility/2006">
      <mc:Choice Requires="x14">
        <control shapeId="5364" r:id="rId60" name="Drop Down 244">
          <controlPr locked="0" defaultSize="0" autoLine="0" autoPict="0">
            <anchor moveWithCells="1">
              <from>
                <xdr:col>7</xdr:col>
                <xdr:colOff>19050</xdr:colOff>
                <xdr:row>95</xdr:row>
                <xdr:rowOff>9525</xdr:rowOff>
              </from>
              <to>
                <xdr:col>8</xdr:col>
                <xdr:colOff>28575</xdr:colOff>
                <xdr:row>95</xdr:row>
                <xdr:rowOff>209550</xdr:rowOff>
              </to>
            </anchor>
          </controlPr>
        </control>
      </mc:Choice>
    </mc:AlternateContent>
    <mc:AlternateContent xmlns:mc="http://schemas.openxmlformats.org/markup-compatibility/2006">
      <mc:Choice Requires="x14">
        <control shapeId="5366" r:id="rId61" name="Drop Down 246">
          <controlPr defaultSize="0" autoLine="0" autoPict="0">
            <anchor moveWithCells="1">
              <from>
                <xdr:col>7</xdr:col>
                <xdr:colOff>0</xdr:colOff>
                <xdr:row>25</xdr:row>
                <xdr:rowOff>0</xdr:rowOff>
              </from>
              <to>
                <xdr:col>7</xdr:col>
                <xdr:colOff>3771900</xdr:colOff>
                <xdr:row>25</xdr:row>
                <xdr:rowOff>190500</xdr:rowOff>
              </to>
            </anchor>
          </controlPr>
        </control>
      </mc:Choice>
    </mc:AlternateContent>
    <mc:AlternateContent xmlns:mc="http://schemas.openxmlformats.org/markup-compatibility/2006">
      <mc:Choice Requires="x14">
        <control shapeId="5372" r:id="rId62" name="Drop Down 252">
          <controlPr defaultSize="0" autoLine="0" autoPict="0">
            <anchor moveWithCells="1">
              <from>
                <xdr:col>7</xdr:col>
                <xdr:colOff>19050</xdr:colOff>
                <xdr:row>10</xdr:row>
                <xdr:rowOff>0</xdr:rowOff>
              </from>
              <to>
                <xdr:col>7</xdr:col>
                <xdr:colOff>3771900</xdr:colOff>
                <xdr:row>10</xdr:row>
                <xdr:rowOff>200025</xdr:rowOff>
              </to>
            </anchor>
          </controlPr>
        </control>
      </mc:Choice>
    </mc:AlternateContent>
    <mc:AlternateContent xmlns:mc="http://schemas.openxmlformats.org/markup-compatibility/2006">
      <mc:Choice Requires="x14">
        <control shapeId="5374" r:id="rId63" name="Drop Down 254">
          <controlPr defaultSize="0" autoLine="0" autoPict="0">
            <anchor moveWithCells="1">
              <from>
                <xdr:col>7</xdr:col>
                <xdr:colOff>0</xdr:colOff>
                <xdr:row>25</xdr:row>
                <xdr:rowOff>200025</xdr:rowOff>
              </from>
              <to>
                <xdr:col>7</xdr:col>
                <xdr:colOff>3771900</xdr:colOff>
                <xdr:row>26</xdr:row>
                <xdr:rowOff>190500</xdr:rowOff>
              </to>
            </anchor>
          </controlPr>
        </control>
      </mc:Choice>
    </mc:AlternateContent>
    <mc:AlternateContent xmlns:mc="http://schemas.openxmlformats.org/markup-compatibility/2006">
      <mc:Choice Requires="x14">
        <control shapeId="5384" r:id="rId64" name="Drop Down 264">
          <controlPr locked="0" defaultSize="0" autoLine="0" autoPict="0">
            <anchor moveWithCells="1">
              <from>
                <xdr:col>7</xdr:col>
                <xdr:colOff>9525</xdr:colOff>
                <xdr:row>71</xdr:row>
                <xdr:rowOff>0</xdr:rowOff>
              </from>
              <to>
                <xdr:col>8</xdr:col>
                <xdr:colOff>19050</xdr:colOff>
                <xdr:row>72</xdr:row>
                <xdr:rowOff>0</xdr:rowOff>
              </to>
            </anchor>
          </controlPr>
        </control>
      </mc:Choice>
    </mc:AlternateContent>
    <mc:AlternateContent xmlns:mc="http://schemas.openxmlformats.org/markup-compatibility/2006">
      <mc:Choice Requires="x14">
        <control shapeId="5386" r:id="rId65" name="Drop Down 266">
          <controlPr locked="0" defaultSize="0" autoLine="0" autoPict="0">
            <anchor moveWithCells="1">
              <from>
                <xdr:col>7</xdr:col>
                <xdr:colOff>0</xdr:colOff>
                <xdr:row>23</xdr:row>
                <xdr:rowOff>9525</xdr:rowOff>
              </from>
              <to>
                <xdr:col>8</xdr:col>
                <xdr:colOff>9525</xdr:colOff>
                <xdr:row>24</xdr:row>
                <xdr:rowOff>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pageSetUpPr fitToPage="1"/>
  </sheetPr>
  <dimension ref="A1:AZ625"/>
  <sheetViews>
    <sheetView showGridLines="0" zoomScaleNormal="100" workbookViewId="0">
      <selection activeCell="T21" sqref="T21"/>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28515625"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5.7109375" style="1" bestFit="1" customWidth="1"/>
    <col min="19" max="19" width="1.140625" style="1" customWidth="1"/>
    <col min="20" max="20" width="30.85546875" style="1" bestFit="1" customWidth="1"/>
    <col min="21" max="21" width="18.7109375" style="1" customWidth="1"/>
    <col min="22" max="22" width="1.140625" style="1" customWidth="1"/>
    <col min="23" max="23" width="18.7109375" style="1" customWidth="1"/>
    <col min="24" max="24" width="1.140625" style="1" customWidth="1"/>
    <col min="25" max="25" width="18.7109375" style="1" customWidth="1"/>
    <col min="26" max="26" width="1.140625" style="1" customWidth="1"/>
    <col min="27" max="27" width="19.5703125" style="1" customWidth="1"/>
    <col min="28" max="28" width="1.140625" style="1" customWidth="1"/>
    <col min="29" max="29" width="19.42578125" style="1" customWidth="1"/>
    <col min="30" max="30" width="1.140625" style="1" customWidth="1"/>
    <col min="31" max="31" width="18.140625" style="1" customWidth="1"/>
    <col min="32" max="32" width="4.42578125" style="1" customWidth="1"/>
    <col min="33" max="33" width="4.28515625" style="1" customWidth="1"/>
    <col min="34" max="34" width="62.5703125" style="1" bestFit="1" customWidth="1"/>
    <col min="35" max="35" width="43.7109375" style="1" bestFit="1" customWidth="1"/>
    <col min="36" max="36" width="49.28515625" style="1" bestFit="1" customWidth="1"/>
    <col min="37" max="37" width="43.7109375" style="1" bestFit="1" customWidth="1"/>
    <col min="38" max="38" width="45.5703125" style="1" bestFit="1" customWidth="1"/>
    <col min="39" max="39" width="25.5703125" style="1" bestFit="1" customWidth="1"/>
    <col min="40" max="40" width="12" style="1" bestFit="1" customWidth="1"/>
    <col min="41" max="41" width="15.42578125" style="1" bestFit="1" customWidth="1"/>
    <col min="42" max="42" width="23.28515625" style="1" bestFit="1" customWidth="1"/>
    <col min="43" max="43" width="15.42578125" style="1" bestFit="1" customWidth="1"/>
    <col min="44" max="44" width="12" style="1" bestFit="1" customWidth="1"/>
    <col min="45" max="45" width="36.140625" style="1" bestFit="1" customWidth="1"/>
    <col min="46" max="46" width="19.28515625" style="2" bestFit="1" customWidth="1"/>
    <col min="47" max="47" width="37.42578125" style="2" bestFit="1" customWidth="1"/>
    <col min="48" max="48" width="15.85546875" style="2" bestFit="1" customWidth="1"/>
    <col min="49" max="50" width="12" style="2" bestFit="1" customWidth="1"/>
    <col min="51" max="51" width="45" style="2" bestFit="1" customWidth="1"/>
    <col min="52" max="52" width="38" style="2" bestFit="1" customWidth="1"/>
    <col min="53" max="53" width="30.85546875" style="3" bestFit="1" customWidth="1"/>
    <col min="54" max="54" width="23.140625" style="3" customWidth="1"/>
    <col min="55" max="55" width="13.140625" style="3" bestFit="1" customWidth="1"/>
    <col min="56" max="16384" width="9.140625" style="3"/>
  </cols>
  <sheetData>
    <row r="1" spans="1:52" ht="36.75" customHeight="1" x14ac:dyDescent="0.5">
      <c r="A1" s="148"/>
      <c r="B1" s="191"/>
      <c r="C1" s="191"/>
      <c r="D1" s="191"/>
      <c r="E1" s="631" t="s">
        <v>400</v>
      </c>
      <c r="F1" s="631"/>
      <c r="G1" s="631"/>
      <c r="H1" s="631"/>
      <c r="I1" s="631"/>
      <c r="J1" s="631"/>
      <c r="K1" s="631"/>
      <c r="L1" s="191"/>
      <c r="M1" s="201"/>
      <c r="N1" s="149"/>
    </row>
    <row r="2" spans="1:52" s="11" customFormat="1" ht="36.75" customHeight="1" x14ac:dyDescent="0.25">
      <c r="A2" s="192"/>
      <c r="B2" s="193"/>
      <c r="C2" s="193"/>
      <c r="D2" s="193"/>
      <c r="E2" s="632" t="s">
        <v>628</v>
      </c>
      <c r="F2" s="632"/>
      <c r="G2" s="632"/>
      <c r="H2" s="632"/>
      <c r="I2" s="632"/>
      <c r="J2" s="632"/>
      <c r="K2" s="632"/>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9"/>
      <c r="AU2" s="9"/>
      <c r="AV2" s="9"/>
      <c r="AW2" s="9"/>
      <c r="AX2" s="9"/>
      <c r="AY2" s="9"/>
      <c r="AZ2" s="9"/>
    </row>
    <row r="3" spans="1:52" s="11" customFormat="1" ht="36.75" customHeight="1" x14ac:dyDescent="0.25">
      <c r="A3" s="194"/>
      <c r="B3" s="195"/>
      <c r="C3" s="195"/>
      <c r="D3" s="195"/>
      <c r="E3" s="633" t="s">
        <v>281</v>
      </c>
      <c r="F3" s="633"/>
      <c r="G3" s="633"/>
      <c r="H3" s="633"/>
      <c r="I3" s="633"/>
      <c r="J3" s="633"/>
      <c r="K3" s="633"/>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9"/>
      <c r="AU3" s="9"/>
      <c r="AV3" s="9"/>
      <c r="AW3" s="9"/>
      <c r="AX3" s="9"/>
      <c r="AY3" s="9"/>
      <c r="AZ3" s="9"/>
    </row>
    <row r="4" spans="1:52" ht="8.25" customHeight="1" thickBot="1" x14ac:dyDescent="0.3">
      <c r="A4" s="151"/>
      <c r="B4" s="103"/>
      <c r="C4" s="103"/>
      <c r="D4" s="104"/>
      <c r="E4" s="104"/>
      <c r="F4" s="105"/>
      <c r="G4" s="105"/>
      <c r="H4" s="105"/>
      <c r="I4" s="106"/>
      <c r="J4" s="87"/>
      <c r="K4" s="87"/>
      <c r="L4" s="87"/>
      <c r="M4" s="87"/>
      <c r="N4" s="150"/>
    </row>
    <row r="5" spans="1:52" ht="7.5" customHeight="1" x14ac:dyDescent="0.25">
      <c r="A5" s="151"/>
      <c r="B5" s="103"/>
      <c r="C5" s="109"/>
      <c r="D5" s="80"/>
      <c r="E5" s="80"/>
      <c r="F5" s="81"/>
      <c r="G5" s="81"/>
      <c r="H5" s="81"/>
      <c r="I5" s="82"/>
      <c r="J5" s="83"/>
      <c r="K5" s="83"/>
      <c r="L5" s="110"/>
      <c r="M5" s="87"/>
      <c r="N5" s="150"/>
    </row>
    <row r="6" spans="1:52" ht="16.5" customHeight="1" x14ac:dyDescent="0.25">
      <c r="A6" s="152"/>
      <c r="B6" s="627"/>
      <c r="C6" s="111"/>
      <c r="D6" s="84" t="s">
        <v>244</v>
      </c>
      <c r="E6" s="85"/>
      <c r="F6" s="85"/>
      <c r="G6" s="85"/>
      <c r="H6" s="85"/>
      <c r="I6" s="86"/>
      <c r="J6" s="87">
        <v>1</v>
      </c>
      <c r="K6" s="87"/>
      <c r="L6" s="112"/>
      <c r="M6" s="87"/>
      <c r="N6" s="150"/>
    </row>
    <row r="7" spans="1:52" ht="10.5" customHeight="1" x14ac:dyDescent="0.25">
      <c r="A7" s="152"/>
      <c r="B7" s="627"/>
      <c r="C7" s="111"/>
      <c r="D7" s="85"/>
      <c r="E7" s="85"/>
      <c r="F7" s="85"/>
      <c r="G7" s="85"/>
      <c r="H7" s="85"/>
      <c r="I7" s="86"/>
      <c r="J7" s="87"/>
      <c r="K7" s="87"/>
      <c r="L7" s="112"/>
      <c r="M7" s="87"/>
      <c r="N7" s="150"/>
    </row>
    <row r="8" spans="1:52" ht="15.75" customHeight="1" x14ac:dyDescent="0.25">
      <c r="A8" s="152"/>
      <c r="B8" s="627"/>
      <c r="C8" s="111"/>
      <c r="D8" s="84" t="s">
        <v>238</v>
      </c>
      <c r="E8" s="85"/>
      <c r="F8" s="88" t="s">
        <v>113</v>
      </c>
      <c r="G8" s="88"/>
      <c r="H8" s="88"/>
      <c r="I8" s="86"/>
      <c r="J8" s="635" t="str">
        <f>FirstName1&amp;" "&amp;LastName1</f>
        <v xml:space="preserve"> </v>
      </c>
      <c r="K8" s="636"/>
      <c r="L8" s="113"/>
      <c r="M8" s="89"/>
      <c r="N8" s="150"/>
    </row>
    <row r="9" spans="1:52" x14ac:dyDescent="0.25">
      <c r="A9" s="152"/>
      <c r="B9" s="627"/>
      <c r="C9" s="111"/>
      <c r="D9" s="85"/>
      <c r="E9" s="85"/>
      <c r="F9" s="88" t="s">
        <v>228</v>
      </c>
      <c r="G9" s="88"/>
      <c r="H9" s="88"/>
      <c r="I9" s="86"/>
      <c r="J9" s="637" t="str">
        <f>IF('CC Setup Request Form'!H56="","",'CC Setup Request Form'!H56)</f>
        <v/>
      </c>
      <c r="K9" s="638"/>
      <c r="L9" s="113"/>
      <c r="M9" s="89"/>
      <c r="N9" s="150"/>
    </row>
    <row r="10" spans="1:52" x14ac:dyDescent="0.25">
      <c r="A10" s="152"/>
      <c r="B10" s="627"/>
      <c r="C10" s="111"/>
      <c r="D10" s="85"/>
      <c r="E10" s="85"/>
      <c r="F10" s="88" t="s">
        <v>114</v>
      </c>
      <c r="G10" s="88"/>
      <c r="H10" s="88"/>
      <c r="I10" s="86"/>
      <c r="J10" s="639" t="str">
        <f>IF('CC Setup Request Form'!H57="","",'CC Setup Request Form'!H57)</f>
        <v/>
      </c>
      <c r="K10" s="640"/>
      <c r="L10" s="113"/>
      <c r="M10" s="89"/>
      <c r="N10" s="150"/>
    </row>
    <row r="11" spans="1:52" x14ac:dyDescent="0.25">
      <c r="A11" s="152"/>
      <c r="B11" s="627"/>
      <c r="C11" s="111"/>
      <c r="D11" s="85"/>
      <c r="E11" s="85"/>
      <c r="F11" s="88" t="s">
        <v>245</v>
      </c>
      <c r="G11" s="88"/>
      <c r="H11" s="88"/>
      <c r="I11" s="86"/>
      <c r="J11" s="641" t="str">
        <f>IF('CC Setup Request Form'!H58="","",'CC Setup Request Form'!H58)</f>
        <v/>
      </c>
      <c r="K11" s="642"/>
      <c r="L11" s="113"/>
      <c r="M11" s="89"/>
      <c r="N11" s="150"/>
    </row>
    <row r="12" spans="1:52" x14ac:dyDescent="0.25">
      <c r="A12" s="152"/>
      <c r="B12" s="627"/>
      <c r="C12" s="111"/>
      <c r="D12" s="85"/>
      <c r="E12" s="85"/>
      <c r="F12" s="88" t="s">
        <v>246</v>
      </c>
      <c r="G12" s="88"/>
      <c r="H12" s="88"/>
      <c r="I12" s="86"/>
      <c r="J12" s="643" t="s">
        <v>712</v>
      </c>
      <c r="K12" s="644"/>
      <c r="L12" s="113"/>
      <c r="M12" s="89"/>
      <c r="N12" s="150"/>
    </row>
    <row r="13" spans="1:52" x14ac:dyDescent="0.25">
      <c r="A13" s="152"/>
      <c r="B13" s="627"/>
      <c r="C13" s="111"/>
      <c r="D13" s="85"/>
      <c r="E13" s="88"/>
      <c r="F13" s="88" t="s">
        <v>401</v>
      </c>
      <c r="G13" s="88"/>
      <c r="H13" s="88"/>
      <c r="I13" s="86"/>
      <c r="J13" s="645" t="s">
        <v>544</v>
      </c>
      <c r="K13" s="646"/>
      <c r="L13" s="113"/>
      <c r="M13" s="89"/>
      <c r="N13" s="150"/>
    </row>
    <row r="14" spans="1:52" x14ac:dyDescent="0.25">
      <c r="A14" s="152"/>
      <c r="B14" s="627"/>
      <c r="C14" s="111"/>
      <c r="D14" s="85"/>
      <c r="E14" s="85"/>
      <c r="F14" s="88"/>
      <c r="G14" s="88"/>
      <c r="H14" s="88"/>
      <c r="I14" s="86"/>
      <c r="J14" s="89"/>
      <c r="K14" s="89"/>
      <c r="L14" s="113"/>
      <c r="M14" s="89"/>
      <c r="N14" s="150"/>
    </row>
    <row r="15" spans="1:52" x14ac:dyDescent="0.25">
      <c r="A15" s="152"/>
      <c r="B15" s="627"/>
      <c r="C15" s="111"/>
      <c r="D15" s="84" t="s">
        <v>402</v>
      </c>
      <c r="E15" s="85"/>
      <c r="F15" s="88"/>
      <c r="G15" s="88"/>
      <c r="H15" s="88"/>
      <c r="I15" s="86"/>
      <c r="J15" s="89"/>
      <c r="K15" s="89"/>
      <c r="L15" s="113"/>
      <c r="M15" s="89"/>
      <c r="N15" s="150"/>
    </row>
    <row r="16" spans="1:52" ht="0.75" customHeight="1" x14ac:dyDescent="0.25">
      <c r="A16" s="152"/>
      <c r="B16" s="627"/>
      <c r="C16" s="111"/>
      <c r="D16" s="85"/>
      <c r="E16" s="85"/>
      <c r="F16" s="88"/>
      <c r="G16" s="88"/>
      <c r="H16" s="88"/>
      <c r="I16" s="86"/>
      <c r="J16" s="89"/>
      <c r="K16" s="89"/>
      <c r="L16" s="113"/>
      <c r="M16" s="89"/>
      <c r="N16" s="150"/>
    </row>
    <row r="17" spans="1:20" x14ac:dyDescent="0.25">
      <c r="A17" s="152"/>
      <c r="B17" s="627"/>
      <c r="C17" s="111"/>
      <c r="D17" s="88" t="s">
        <v>252</v>
      </c>
      <c r="E17" s="85"/>
      <c r="F17" s="88"/>
      <c r="G17" s="88"/>
      <c r="H17" s="88"/>
      <c r="I17" s="86"/>
      <c r="J17" s="89"/>
      <c r="K17" s="89"/>
      <c r="L17" s="113"/>
      <c r="M17" s="89"/>
      <c r="N17" s="150"/>
    </row>
    <row r="18" spans="1:20" x14ac:dyDescent="0.25">
      <c r="A18" s="152"/>
      <c r="B18" s="627"/>
      <c r="C18" s="111"/>
      <c r="D18" s="90" t="s">
        <v>250</v>
      </c>
      <c r="E18" s="85"/>
      <c r="F18" s="88"/>
      <c r="G18" s="88"/>
      <c r="H18" s="88"/>
      <c r="I18" s="86"/>
      <c r="J18" s="89"/>
      <c r="K18" s="89"/>
      <c r="L18" s="113"/>
      <c r="M18" s="89"/>
      <c r="N18" s="150"/>
    </row>
    <row r="19" spans="1:20" x14ac:dyDescent="0.25">
      <c r="A19" s="152"/>
      <c r="B19" s="627"/>
      <c r="C19" s="111"/>
      <c r="D19" s="91" t="s">
        <v>251</v>
      </c>
      <c r="E19" s="85"/>
      <c r="F19" s="88"/>
      <c r="G19" s="88"/>
      <c r="H19" s="88"/>
      <c r="I19" s="86"/>
      <c r="J19" s="89"/>
      <c r="K19" s="89"/>
      <c r="L19" s="113"/>
      <c r="M19" s="89"/>
      <c r="N19" s="150"/>
    </row>
    <row r="20" spans="1:20" ht="6" customHeight="1" thickBot="1" x14ac:dyDescent="0.3">
      <c r="A20" s="152"/>
      <c r="B20" s="627"/>
      <c r="C20" s="111"/>
      <c r="D20" s="91"/>
      <c r="E20" s="85"/>
      <c r="F20" s="88"/>
      <c r="G20" s="88"/>
      <c r="H20" s="88"/>
      <c r="I20" s="86"/>
      <c r="J20" s="89"/>
      <c r="K20" s="89"/>
      <c r="L20" s="113"/>
      <c r="M20" s="89"/>
      <c r="N20" s="150"/>
    </row>
    <row r="21" spans="1:20" ht="16.5" thickTop="1" x14ac:dyDescent="0.25">
      <c r="A21" s="152"/>
      <c r="B21" s="627"/>
      <c r="C21" s="111"/>
      <c r="D21" s="85"/>
      <c r="E21" s="85"/>
      <c r="F21" s="85"/>
      <c r="G21" s="85"/>
      <c r="H21" s="85"/>
      <c r="I21" s="540"/>
      <c r="J21" s="541"/>
      <c r="K21" s="542"/>
      <c r="L21" s="113"/>
      <c r="M21" s="89"/>
      <c r="N21" s="150"/>
    </row>
    <row r="22" spans="1:20" x14ac:dyDescent="0.25">
      <c r="A22" s="152"/>
      <c r="B22" s="627"/>
      <c r="C22" s="111"/>
      <c r="D22" s="85"/>
      <c r="E22" s="85"/>
      <c r="F22" s="85"/>
      <c r="G22" s="85"/>
      <c r="H22" s="85"/>
      <c r="I22" s="543"/>
      <c r="J22" s="544"/>
      <c r="K22" s="545"/>
      <c r="L22" s="113"/>
      <c r="M22" s="89"/>
      <c r="N22" s="150"/>
    </row>
    <row r="23" spans="1:20" x14ac:dyDescent="0.25">
      <c r="A23" s="152"/>
      <c r="B23" s="627"/>
      <c r="C23" s="111"/>
      <c r="D23" s="85"/>
      <c r="E23" s="85"/>
      <c r="F23" s="85"/>
      <c r="G23" s="85"/>
      <c r="H23" s="85"/>
      <c r="I23" s="543"/>
      <c r="J23" s="544"/>
      <c r="K23" s="545"/>
      <c r="L23" s="113"/>
      <c r="M23" s="89"/>
      <c r="N23" s="150"/>
    </row>
    <row r="24" spans="1:20" x14ac:dyDescent="0.25">
      <c r="A24" s="152"/>
      <c r="B24" s="627"/>
      <c r="C24" s="111"/>
      <c r="D24" s="85"/>
      <c r="E24" s="85"/>
      <c r="F24" s="85"/>
      <c r="G24" s="85"/>
      <c r="H24" s="85"/>
      <c r="I24" s="543"/>
      <c r="J24" s="544"/>
      <c r="K24" s="545"/>
      <c r="L24" s="113"/>
      <c r="M24" s="89"/>
      <c r="N24" s="150"/>
      <c r="T24" s="188"/>
    </row>
    <row r="25" spans="1:20" ht="16.5" thickBot="1" x14ac:dyDescent="0.3">
      <c r="A25" s="152"/>
      <c r="B25" s="627"/>
      <c r="C25" s="111"/>
      <c r="D25" s="85"/>
      <c r="E25" s="85"/>
      <c r="F25" s="85"/>
      <c r="G25" s="85"/>
      <c r="H25" s="85"/>
      <c r="I25" s="546"/>
      <c r="J25" s="547"/>
      <c r="K25" s="548"/>
      <c r="L25" s="113"/>
      <c r="M25" s="89"/>
      <c r="N25" s="150"/>
      <c r="T25" s="188"/>
    </row>
    <row r="26" spans="1:20" ht="15" customHeight="1" thickTop="1" x14ac:dyDescent="0.25">
      <c r="A26" s="152"/>
      <c r="B26" s="627"/>
      <c r="C26" s="111"/>
      <c r="D26" s="92"/>
      <c r="E26" s="628"/>
      <c r="F26" s="628"/>
      <c r="G26" s="628"/>
      <c r="H26" s="628"/>
      <c r="I26" s="628" t="s">
        <v>282</v>
      </c>
      <c r="J26" s="628"/>
      <c r="K26" s="628"/>
      <c r="L26" s="634"/>
      <c r="M26" s="89"/>
      <c r="N26" s="150"/>
      <c r="T26" s="188"/>
    </row>
    <row r="27" spans="1:20" ht="4.5" customHeight="1" thickBot="1" x14ac:dyDescent="0.3">
      <c r="A27" s="152"/>
      <c r="B27" s="627"/>
      <c r="C27" s="111"/>
      <c r="D27" s="92"/>
      <c r="E27" s="85"/>
      <c r="F27" s="88"/>
      <c r="G27" s="88"/>
      <c r="H27" s="88"/>
      <c r="I27" s="86"/>
      <c r="J27" s="89"/>
      <c r="K27" s="89"/>
      <c r="L27" s="113"/>
      <c r="M27" s="89"/>
      <c r="N27" s="150"/>
    </row>
    <row r="28" spans="1:20" ht="17.25" customHeight="1" thickBot="1" x14ac:dyDescent="0.3">
      <c r="A28" s="152"/>
      <c r="B28" s="627"/>
      <c r="C28" s="111"/>
      <c r="D28" s="91"/>
      <c r="E28" s="121"/>
      <c r="F28" s="85"/>
      <c r="G28" s="85"/>
      <c r="H28" s="88"/>
      <c r="I28" s="121"/>
      <c r="J28" s="121" t="s">
        <v>253</v>
      </c>
      <c r="K28" s="199"/>
      <c r="L28" s="113"/>
      <c r="M28" s="89"/>
      <c r="N28" s="150"/>
      <c r="R28" s="190"/>
      <c r="T28" s="188"/>
    </row>
    <row r="29" spans="1:20" ht="10.5" customHeight="1" thickBot="1" x14ac:dyDescent="0.3">
      <c r="A29" s="152"/>
      <c r="B29" s="627"/>
      <c r="C29" s="114"/>
      <c r="D29" s="115"/>
      <c r="E29" s="116"/>
      <c r="F29" s="117"/>
      <c r="G29" s="117"/>
      <c r="H29" s="118"/>
      <c r="I29" s="119"/>
      <c r="J29" s="117"/>
      <c r="K29" s="117"/>
      <c r="L29" s="120"/>
      <c r="M29" s="89"/>
      <c r="N29" s="150"/>
    </row>
    <row r="30" spans="1:20" ht="8.25" customHeight="1" thickBot="1" x14ac:dyDescent="0.3">
      <c r="A30" s="152"/>
      <c r="B30" s="627"/>
      <c r="C30" s="200"/>
      <c r="D30" s="92"/>
      <c r="E30" s="85"/>
      <c r="F30" s="88"/>
      <c r="G30" s="88"/>
      <c r="H30" s="88"/>
      <c r="I30" s="86"/>
      <c r="J30" s="89"/>
      <c r="K30" s="89"/>
      <c r="L30" s="89"/>
      <c r="M30" s="89"/>
      <c r="N30" s="150"/>
    </row>
    <row r="31" spans="1:20" ht="7.5" customHeight="1" x14ac:dyDescent="0.25">
      <c r="A31" s="152"/>
      <c r="B31" s="627"/>
      <c r="C31" s="122"/>
      <c r="D31" s="123"/>
      <c r="E31" s="123"/>
      <c r="F31" s="124"/>
      <c r="G31" s="124"/>
      <c r="H31" s="124"/>
      <c r="I31" s="125"/>
      <c r="J31" s="126"/>
      <c r="K31" s="126"/>
      <c r="L31" s="127"/>
      <c r="M31" s="93"/>
      <c r="N31" s="150"/>
    </row>
    <row r="32" spans="1:20" x14ac:dyDescent="0.25">
      <c r="A32" s="152"/>
      <c r="B32" s="627"/>
      <c r="C32" s="111"/>
      <c r="D32" s="84" t="s">
        <v>247</v>
      </c>
      <c r="E32" s="85"/>
      <c r="F32" s="88"/>
      <c r="G32" s="88"/>
      <c r="H32" s="88"/>
      <c r="I32" s="86"/>
      <c r="J32" s="93"/>
      <c r="K32" s="93"/>
      <c r="L32" s="128"/>
      <c r="M32" s="93"/>
      <c r="N32" s="150"/>
      <c r="T32" s="188"/>
    </row>
    <row r="33" spans="1:52" x14ac:dyDescent="0.25">
      <c r="A33" s="152"/>
      <c r="B33" s="627"/>
      <c r="C33" s="111"/>
      <c r="D33" s="94" t="s">
        <v>248</v>
      </c>
      <c r="E33" s="85"/>
      <c r="F33" s="95"/>
      <c r="G33" s="95"/>
      <c r="H33" s="95"/>
      <c r="I33" s="86"/>
      <c r="J33" s="93"/>
      <c r="K33" s="93"/>
      <c r="L33" s="128"/>
      <c r="M33" s="93"/>
      <c r="N33" s="150"/>
      <c r="T33" s="188"/>
    </row>
    <row r="34" spans="1:52" x14ac:dyDescent="0.25">
      <c r="A34" s="152"/>
      <c r="B34" s="627"/>
      <c r="C34" s="111"/>
      <c r="D34" s="96"/>
      <c r="E34" s="85"/>
      <c r="F34" s="95"/>
      <c r="G34" s="95"/>
      <c r="H34" s="95"/>
      <c r="I34" s="86"/>
      <c r="J34" s="93"/>
      <c r="K34" s="93"/>
      <c r="L34" s="128"/>
      <c r="M34" s="93"/>
      <c r="N34" s="150"/>
    </row>
    <row r="35" spans="1:52" x14ac:dyDescent="0.25">
      <c r="A35" s="152"/>
      <c r="B35" s="627"/>
      <c r="C35" s="111"/>
      <c r="D35" s="133" t="s">
        <v>117</v>
      </c>
      <c r="E35" s="133" t="s">
        <v>280</v>
      </c>
      <c r="F35" s="134" t="s">
        <v>239</v>
      </c>
      <c r="G35" s="88"/>
      <c r="H35" s="586" t="s">
        <v>255</v>
      </c>
      <c r="I35" s="587"/>
      <c r="J35" s="588"/>
      <c r="K35" s="108"/>
      <c r="L35" s="97"/>
      <c r="M35" s="108"/>
      <c r="N35" s="150"/>
      <c r="O35" s="38"/>
      <c r="P35" s="38"/>
      <c r="T35" s="188"/>
      <c r="AS35" s="2"/>
      <c r="AZ35" s="3"/>
    </row>
    <row r="36" spans="1:52" x14ac:dyDescent="0.25">
      <c r="A36" s="152"/>
      <c r="B36" s="627"/>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T36" s="188"/>
      <c r="AS36" s="2"/>
      <c r="AZ36" s="3"/>
    </row>
    <row r="37" spans="1:52" x14ac:dyDescent="0.25">
      <c r="A37" s="152"/>
      <c r="B37" s="627"/>
      <c r="C37" s="111"/>
      <c r="D37" s="184"/>
      <c r="E37" s="184"/>
      <c r="F37" s="186"/>
      <c r="G37" s="98"/>
      <c r="H37" s="99">
        <v>11</v>
      </c>
      <c r="I37" s="100" t="s">
        <v>488</v>
      </c>
      <c r="J37" s="138" t="s">
        <v>267</v>
      </c>
      <c r="K37" s="108"/>
      <c r="L37" s="97"/>
      <c r="M37" s="108"/>
      <c r="N37" s="150"/>
      <c r="O37" s="38"/>
      <c r="P37" s="38"/>
      <c r="AS37" s="2"/>
      <c r="AZ37" s="3"/>
    </row>
    <row r="38" spans="1:52" x14ac:dyDescent="0.25">
      <c r="A38" s="152"/>
      <c r="B38" s="627"/>
      <c r="C38" s="111"/>
      <c r="D38" s="184"/>
      <c r="E38" s="184"/>
      <c r="F38" s="186"/>
      <c r="G38" s="98"/>
      <c r="H38" s="99">
        <v>10</v>
      </c>
      <c r="I38" s="100" t="s">
        <v>257</v>
      </c>
      <c r="J38" s="138" t="s">
        <v>268</v>
      </c>
      <c r="K38" s="108"/>
      <c r="L38" s="97"/>
      <c r="M38" s="108"/>
      <c r="N38" s="150"/>
      <c r="O38" s="38"/>
      <c r="P38" s="38"/>
      <c r="AS38" s="2"/>
      <c r="AZ38" s="3"/>
    </row>
    <row r="39" spans="1:52" x14ac:dyDescent="0.25">
      <c r="A39" s="152"/>
      <c r="B39" s="627"/>
      <c r="C39" s="111"/>
      <c r="D39" s="184"/>
      <c r="E39" s="184"/>
      <c r="F39" s="186"/>
      <c r="G39" s="98"/>
      <c r="H39" s="99">
        <v>9</v>
      </c>
      <c r="I39" s="100" t="s">
        <v>258</v>
      </c>
      <c r="J39" s="139">
        <v>5000000</v>
      </c>
      <c r="K39" s="108"/>
      <c r="L39" s="97"/>
      <c r="M39" s="108"/>
      <c r="N39" s="150"/>
      <c r="O39" s="38"/>
      <c r="P39" s="38"/>
      <c r="AS39" s="2"/>
      <c r="AZ39" s="3"/>
    </row>
    <row r="40" spans="1:52" x14ac:dyDescent="0.25">
      <c r="A40" s="152"/>
      <c r="B40" s="627"/>
      <c r="C40" s="111"/>
      <c r="D40" s="184"/>
      <c r="E40" s="184"/>
      <c r="F40" s="186"/>
      <c r="G40" s="98"/>
      <c r="H40" s="99">
        <v>8</v>
      </c>
      <c r="I40" s="100" t="s">
        <v>259</v>
      </c>
      <c r="J40" s="139">
        <v>3000000</v>
      </c>
      <c r="K40" s="108"/>
      <c r="L40" s="97"/>
      <c r="M40" s="108"/>
      <c r="N40" s="150"/>
      <c r="O40" s="38"/>
      <c r="P40" s="38"/>
      <c r="AS40" s="2"/>
      <c r="AZ40" s="3"/>
    </row>
    <row r="41" spans="1:52" x14ac:dyDescent="0.25">
      <c r="A41" s="152"/>
      <c r="B41" s="627"/>
      <c r="C41" s="111"/>
      <c r="D41" s="184"/>
      <c r="E41" s="184"/>
      <c r="F41" s="186"/>
      <c r="G41" s="98"/>
      <c r="H41" s="99">
        <v>7</v>
      </c>
      <c r="I41" s="100" t="s">
        <v>260</v>
      </c>
      <c r="J41" s="139">
        <v>1000000</v>
      </c>
      <c r="K41" s="108"/>
      <c r="L41" s="97"/>
      <c r="M41" s="108"/>
      <c r="N41" s="150"/>
      <c r="O41" s="38"/>
      <c r="P41" s="38"/>
      <c r="U41" s="188"/>
      <c r="AS41" s="2"/>
      <c r="AZ41" s="3"/>
    </row>
    <row r="42" spans="1:52" x14ac:dyDescent="0.25">
      <c r="A42" s="152"/>
      <c r="B42" s="627"/>
      <c r="C42" s="111"/>
      <c r="D42" s="184"/>
      <c r="E42" s="184"/>
      <c r="F42" s="186"/>
      <c r="G42" s="98"/>
      <c r="H42" s="99">
        <v>6</v>
      </c>
      <c r="I42" s="100" t="s">
        <v>265</v>
      </c>
      <c r="J42" s="139">
        <v>500000</v>
      </c>
      <c r="K42" s="108"/>
      <c r="L42" s="97"/>
      <c r="M42" s="108"/>
      <c r="N42" s="150"/>
      <c r="O42" s="38"/>
      <c r="P42" s="38"/>
      <c r="AS42" s="2"/>
      <c r="AZ42" s="3"/>
    </row>
    <row r="43" spans="1:52" x14ac:dyDescent="0.25">
      <c r="A43" s="152"/>
      <c r="B43" s="627"/>
      <c r="C43" s="111"/>
      <c r="D43" s="184"/>
      <c r="E43" s="184"/>
      <c r="F43" s="186"/>
      <c r="G43" s="98"/>
      <c r="H43" s="99">
        <v>5</v>
      </c>
      <c r="I43" s="100" t="s">
        <v>264</v>
      </c>
      <c r="J43" s="139">
        <v>100000</v>
      </c>
      <c r="K43" s="108"/>
      <c r="L43" s="97"/>
      <c r="M43" s="108"/>
      <c r="N43" s="150"/>
      <c r="O43" s="38"/>
      <c r="P43" s="38"/>
      <c r="AS43" s="2"/>
      <c r="AZ43" s="3"/>
    </row>
    <row r="44" spans="1:52" x14ac:dyDescent="0.25">
      <c r="A44" s="152"/>
      <c r="B44" s="627"/>
      <c r="C44" s="111"/>
      <c r="D44" s="184"/>
      <c r="E44" s="184"/>
      <c r="F44" s="186"/>
      <c r="G44" s="98"/>
      <c r="H44" s="99">
        <v>4</v>
      </c>
      <c r="I44" s="100" t="s">
        <v>487</v>
      </c>
      <c r="J44" s="139">
        <v>50000</v>
      </c>
      <c r="K44" s="108"/>
      <c r="L44" s="97"/>
      <c r="M44" s="108"/>
      <c r="N44" s="150"/>
      <c r="O44" s="38"/>
      <c r="P44" s="38"/>
      <c r="AS44" s="2"/>
      <c r="AZ44" s="3"/>
    </row>
    <row r="45" spans="1:52" x14ac:dyDescent="0.25">
      <c r="A45" s="152"/>
      <c r="B45" s="627"/>
      <c r="C45" s="111"/>
      <c r="D45" s="184"/>
      <c r="E45" s="184"/>
      <c r="F45" s="186"/>
      <c r="G45" s="98"/>
      <c r="H45" s="99">
        <v>3</v>
      </c>
      <c r="I45" s="100" t="s">
        <v>261</v>
      </c>
      <c r="J45" s="139">
        <v>30000</v>
      </c>
      <c r="K45" s="108"/>
      <c r="L45" s="97"/>
      <c r="M45" s="108"/>
      <c r="N45" s="150"/>
      <c r="O45" s="38"/>
      <c r="P45" s="38"/>
      <c r="R45" s="188"/>
      <c r="AS45" s="2"/>
      <c r="AZ45" s="3"/>
    </row>
    <row r="46" spans="1:52" x14ac:dyDescent="0.25">
      <c r="A46" s="152"/>
      <c r="B46" s="627"/>
      <c r="C46" s="111"/>
      <c r="D46" s="184"/>
      <c r="E46" s="184"/>
      <c r="F46" s="186"/>
      <c r="G46" s="98"/>
      <c r="H46" s="99">
        <v>2</v>
      </c>
      <c r="I46" s="100" t="s">
        <v>262</v>
      </c>
      <c r="J46" s="139">
        <v>10000</v>
      </c>
      <c r="K46" s="108"/>
      <c r="L46" s="97"/>
      <c r="M46" s="108"/>
      <c r="N46" s="150"/>
      <c r="O46" s="38"/>
      <c r="P46" s="38"/>
      <c r="AS46" s="2"/>
      <c r="AZ46" s="3"/>
    </row>
    <row r="47" spans="1:52" x14ac:dyDescent="0.25">
      <c r="A47" s="152"/>
      <c r="B47" s="627"/>
      <c r="C47" s="111"/>
      <c r="D47" s="184"/>
      <c r="E47" s="184"/>
      <c r="F47" s="186"/>
      <c r="G47" s="98"/>
      <c r="H47" s="99">
        <v>1</v>
      </c>
      <c r="I47" s="100" t="s">
        <v>263</v>
      </c>
      <c r="J47" s="139">
        <v>5000</v>
      </c>
      <c r="K47" s="108"/>
      <c r="L47" s="97"/>
      <c r="M47" s="108"/>
      <c r="N47" s="150"/>
      <c r="O47" s="38"/>
      <c r="P47" s="38"/>
      <c r="AS47" s="2"/>
      <c r="AZ47" s="3"/>
    </row>
    <row r="48" spans="1:52" x14ac:dyDescent="0.25">
      <c r="A48" s="152"/>
      <c r="B48" s="627"/>
      <c r="C48" s="111"/>
      <c r="D48" s="184"/>
      <c r="E48" s="184"/>
      <c r="F48" s="186"/>
      <c r="G48" s="98"/>
      <c r="H48" s="101">
        <v>0</v>
      </c>
      <c r="I48" s="102" t="s">
        <v>263</v>
      </c>
      <c r="J48" s="140">
        <v>1000</v>
      </c>
      <c r="K48" s="108"/>
      <c r="L48" s="97"/>
      <c r="M48" s="108"/>
      <c r="N48" s="150"/>
      <c r="O48" s="38"/>
      <c r="P48" s="38"/>
      <c r="AS48" s="2"/>
      <c r="AZ48" s="3"/>
    </row>
    <row r="49" spans="1:52" x14ac:dyDescent="0.25">
      <c r="A49" s="152"/>
      <c r="B49" s="627"/>
      <c r="C49" s="111"/>
      <c r="D49" s="106"/>
      <c r="E49" s="106"/>
      <c r="F49" s="98"/>
      <c r="G49" s="98"/>
      <c r="H49" s="98"/>
      <c r="I49" s="106"/>
      <c r="J49" s="93"/>
      <c r="K49" s="93"/>
      <c r="L49" s="128"/>
      <c r="M49" s="93"/>
      <c r="N49" s="150"/>
      <c r="O49" s="38"/>
      <c r="P49" s="38"/>
    </row>
    <row r="50" spans="1:52" x14ac:dyDescent="0.25">
      <c r="A50" s="152"/>
      <c r="B50" s="627"/>
      <c r="C50" s="111"/>
      <c r="D50" s="85" t="s">
        <v>240</v>
      </c>
      <c r="E50" s="538" t="s">
        <v>403</v>
      </c>
      <c r="F50" s="98"/>
      <c r="G50" s="98"/>
      <c r="H50" s="98"/>
      <c r="I50" s="86"/>
      <c r="J50" s="93"/>
      <c r="K50" s="93"/>
      <c r="L50" s="128"/>
      <c r="M50" s="93"/>
      <c r="N50" s="150"/>
      <c r="O50" s="38"/>
      <c r="P50" s="38"/>
    </row>
    <row r="51" spans="1:52" x14ac:dyDescent="0.25">
      <c r="A51" s="152"/>
      <c r="B51" s="627"/>
      <c r="C51" s="111"/>
      <c r="D51" s="85" t="s">
        <v>241</v>
      </c>
      <c r="E51" s="539" t="str">
        <f>'CC Setup Request Form'!H61</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ht="10.5" customHeight="1" thickBot="1" x14ac:dyDescent="0.3">
      <c r="A52" s="152"/>
      <c r="B52" s="627"/>
      <c r="C52" s="114"/>
      <c r="D52" s="129"/>
      <c r="E52" s="129"/>
      <c r="F52" s="130"/>
      <c r="G52" s="130"/>
      <c r="H52" s="130"/>
      <c r="I52" s="119"/>
      <c r="J52" s="131"/>
      <c r="K52" s="131"/>
      <c r="L52" s="132"/>
      <c r="M52" s="93"/>
      <c r="N52" s="150"/>
    </row>
    <row r="53" spans="1:52" ht="8.25" customHeight="1" thickBot="1" x14ac:dyDescent="0.3">
      <c r="A53" s="152"/>
      <c r="B53" s="627"/>
      <c r="C53" s="200"/>
      <c r="D53" s="85"/>
      <c r="E53" s="85"/>
      <c r="F53" s="88"/>
      <c r="G53" s="88"/>
      <c r="H53" s="88"/>
      <c r="I53" s="86"/>
      <c r="J53" s="93"/>
      <c r="K53" s="93"/>
      <c r="L53" s="93"/>
      <c r="M53" s="93"/>
      <c r="N53" s="150"/>
    </row>
    <row r="54" spans="1:52" ht="6" customHeight="1" x14ac:dyDescent="0.25">
      <c r="A54" s="152"/>
      <c r="B54" s="627"/>
      <c r="C54" s="122"/>
      <c r="D54" s="123"/>
      <c r="E54" s="123"/>
      <c r="F54" s="124"/>
      <c r="G54" s="124"/>
      <c r="H54" s="124"/>
      <c r="I54" s="125"/>
      <c r="J54" s="126"/>
      <c r="K54" s="126"/>
      <c r="L54" s="127"/>
      <c r="M54" s="93"/>
      <c r="N54" s="150"/>
    </row>
    <row r="55" spans="1:52" ht="15.75" customHeight="1" x14ac:dyDescent="0.25">
      <c r="A55" s="152"/>
      <c r="B55" s="627"/>
      <c r="C55" s="111"/>
      <c r="D55" s="229" t="s">
        <v>405</v>
      </c>
      <c r="E55" s="230"/>
      <c r="F55" s="88"/>
      <c r="G55" s="88"/>
      <c r="H55" s="88"/>
      <c r="I55" s="86"/>
      <c r="J55" s="93"/>
      <c r="K55" s="93"/>
      <c r="L55" s="128"/>
      <c r="M55" s="93"/>
      <c r="N55" s="150"/>
    </row>
    <row r="56" spans="1:52" ht="6" customHeight="1" x14ac:dyDescent="0.25">
      <c r="A56" s="152"/>
      <c r="B56" s="627"/>
      <c r="C56" s="111"/>
      <c r="D56" s="85"/>
      <c r="E56" s="85"/>
      <c r="F56" s="88"/>
      <c r="G56" s="88"/>
      <c r="H56" s="88"/>
      <c r="I56" s="86"/>
      <c r="J56" s="93"/>
      <c r="K56" s="93"/>
      <c r="L56" s="128"/>
      <c r="M56" s="93"/>
      <c r="N56" s="150"/>
    </row>
    <row r="57" spans="1:52" x14ac:dyDescent="0.25">
      <c r="A57" s="152"/>
      <c r="B57" s="627"/>
      <c r="C57" s="111"/>
      <c r="D57" s="84" t="s">
        <v>404</v>
      </c>
      <c r="E57" s="85"/>
      <c r="F57" s="88"/>
      <c r="G57" s="88"/>
      <c r="H57" s="88"/>
      <c r="I57" s="86"/>
      <c r="J57" s="93"/>
      <c r="K57" s="93"/>
      <c r="L57" s="128"/>
      <c r="M57" s="93"/>
      <c r="N57" s="150"/>
    </row>
    <row r="58" spans="1:52" ht="6" customHeight="1" thickBot="1" x14ac:dyDescent="0.3">
      <c r="A58" s="152"/>
      <c r="B58" s="627"/>
      <c r="C58" s="111"/>
      <c r="D58" s="84"/>
      <c r="E58" s="85"/>
      <c r="F58" s="88"/>
      <c r="G58" s="88"/>
      <c r="H58" s="88"/>
      <c r="I58" s="86"/>
      <c r="J58" s="93"/>
      <c r="K58" s="93"/>
      <c r="L58" s="128"/>
      <c r="M58" s="93"/>
      <c r="N58" s="150"/>
    </row>
    <row r="59" spans="1:52" x14ac:dyDescent="0.25">
      <c r="A59" s="152"/>
      <c r="B59" s="627"/>
      <c r="C59" s="111"/>
      <c r="D59" s="550"/>
      <c r="E59" s="551"/>
      <c r="F59" s="88"/>
      <c r="G59" s="88"/>
      <c r="H59" s="88"/>
      <c r="I59" s="86"/>
      <c r="J59" s="93"/>
      <c r="K59" s="93"/>
      <c r="L59" s="128"/>
      <c r="M59" s="93"/>
      <c r="N59" s="150"/>
    </row>
    <row r="60" spans="1:52" x14ac:dyDescent="0.25">
      <c r="A60" s="152"/>
      <c r="B60" s="627"/>
      <c r="C60" s="111"/>
      <c r="D60" s="552"/>
      <c r="E60" s="553"/>
      <c r="F60" s="88"/>
      <c r="G60" s="88"/>
      <c r="H60" s="88"/>
      <c r="I60" s="86"/>
      <c r="J60" s="93"/>
      <c r="K60" s="93"/>
      <c r="L60" s="128"/>
      <c r="M60" s="93"/>
      <c r="N60" s="150"/>
    </row>
    <row r="61" spans="1:52" ht="16.5" thickBot="1" x14ac:dyDescent="0.3">
      <c r="A61" s="152"/>
      <c r="B61" s="627"/>
      <c r="C61" s="111"/>
      <c r="D61" s="554"/>
      <c r="E61" s="555"/>
      <c r="F61" s="88"/>
      <c r="G61" s="88"/>
      <c r="H61" s="88"/>
      <c r="I61" s="86"/>
      <c r="J61" s="93"/>
      <c r="K61" s="93"/>
      <c r="L61" s="128"/>
      <c r="M61" s="93"/>
      <c r="N61" s="150"/>
    </row>
    <row r="62" spans="1:52" x14ac:dyDescent="0.25">
      <c r="A62" s="152"/>
      <c r="B62" s="627"/>
      <c r="C62" s="111"/>
      <c r="D62" s="144" t="s">
        <v>242</v>
      </c>
      <c r="E62" s="85"/>
      <c r="F62" s="91"/>
      <c r="G62" s="88"/>
      <c r="H62" s="88"/>
      <c r="I62" s="86"/>
      <c r="J62" s="93"/>
      <c r="K62" s="93"/>
      <c r="L62" s="128"/>
      <c r="M62" s="93"/>
      <c r="N62" s="150"/>
    </row>
    <row r="63" spans="1:52" ht="6" customHeight="1" thickBot="1" x14ac:dyDescent="0.3">
      <c r="A63" s="152"/>
      <c r="B63" s="627"/>
      <c r="C63" s="111"/>
      <c r="D63" s="84"/>
      <c r="E63" s="85"/>
      <c r="F63" s="88"/>
      <c r="G63" s="88"/>
      <c r="H63" s="88"/>
      <c r="I63" s="86"/>
      <c r="J63" s="93"/>
      <c r="K63" s="93"/>
      <c r="L63" s="128"/>
      <c r="M63" s="93"/>
      <c r="N63" s="150"/>
    </row>
    <row r="64" spans="1:52" ht="16.5" thickBot="1" x14ac:dyDescent="0.3">
      <c r="A64" s="152"/>
      <c r="B64" s="627"/>
      <c r="C64" s="111"/>
      <c r="D64" s="629" t="str">
        <f>_xlfn.TEXTJOIN(", ", TRUE,'CC Setup Request Form'!H106,'CC Setup Request Form'!H107)</f>
        <v>Neesha Ark, Manager, Finance &amp; Accounting Services, VCHRI</v>
      </c>
      <c r="E64" s="630"/>
      <c r="F64" s="107"/>
      <c r="G64" s="88"/>
      <c r="H64" s="88"/>
      <c r="I64" s="86"/>
      <c r="J64" s="93"/>
      <c r="K64" s="93"/>
      <c r="L64" s="128"/>
      <c r="M64" s="93"/>
      <c r="N64" s="150"/>
    </row>
    <row r="65" spans="1:52" x14ac:dyDescent="0.25">
      <c r="A65" s="152"/>
      <c r="B65" s="627"/>
      <c r="C65" s="111"/>
      <c r="D65" s="144" t="s">
        <v>243</v>
      </c>
      <c r="E65" s="94"/>
      <c r="F65" s="88"/>
      <c r="G65" s="88"/>
      <c r="H65" s="88"/>
      <c r="I65" s="86"/>
      <c r="J65" s="93"/>
      <c r="K65" s="93"/>
      <c r="L65" s="128"/>
      <c r="M65" s="93"/>
      <c r="N65" s="150"/>
    </row>
    <row r="66" spans="1:52" ht="6" customHeight="1" thickBot="1" x14ac:dyDescent="0.3">
      <c r="A66" s="152"/>
      <c r="B66" s="627"/>
      <c r="C66" s="111"/>
      <c r="D66" s="84"/>
      <c r="E66" s="85"/>
      <c r="F66" s="88"/>
      <c r="G66" s="88"/>
      <c r="H66" s="88"/>
      <c r="I66" s="86"/>
      <c r="J66" s="93"/>
      <c r="K66" s="93"/>
      <c r="L66" s="128"/>
      <c r="M66" s="93"/>
      <c r="N66" s="150"/>
    </row>
    <row r="67" spans="1:52" ht="16.5" thickBot="1" x14ac:dyDescent="0.3">
      <c r="A67" s="152"/>
      <c r="B67" s="627"/>
      <c r="C67" s="111"/>
      <c r="D67" s="549"/>
      <c r="E67" s="85"/>
      <c r="F67" s="88"/>
      <c r="G67" s="88"/>
      <c r="H67" s="88"/>
      <c r="I67" s="86"/>
      <c r="J67" s="93"/>
      <c r="K67" s="93"/>
      <c r="L67" s="128"/>
      <c r="M67" s="93"/>
      <c r="N67" s="150"/>
    </row>
    <row r="68" spans="1:52" x14ac:dyDescent="0.25">
      <c r="A68" s="152"/>
      <c r="B68" s="627"/>
      <c r="C68" s="111"/>
      <c r="D68" s="144" t="s">
        <v>115</v>
      </c>
      <c r="E68" s="85"/>
      <c r="F68" s="88"/>
      <c r="G68" s="88"/>
      <c r="H68" s="88"/>
      <c r="I68" s="86"/>
      <c r="J68" s="93"/>
      <c r="K68" s="93"/>
      <c r="L68" s="128"/>
      <c r="M68" s="93"/>
      <c r="N68" s="150"/>
    </row>
    <row r="69" spans="1:52" ht="3.75" customHeight="1" thickBot="1" x14ac:dyDescent="0.3">
      <c r="A69" s="152"/>
      <c r="B69" s="627"/>
      <c r="C69" s="114"/>
      <c r="D69" s="143"/>
      <c r="E69" s="129"/>
      <c r="F69" s="118"/>
      <c r="G69" s="118"/>
      <c r="H69" s="118"/>
      <c r="I69" s="119"/>
      <c r="J69" s="131"/>
      <c r="K69" s="131"/>
      <c r="L69" s="132"/>
      <c r="M69" s="93"/>
      <c r="N69" s="150"/>
    </row>
    <row r="70" spans="1:52" ht="9.75" customHeight="1" x14ac:dyDescent="0.25">
      <c r="A70" s="152"/>
      <c r="B70" s="627"/>
      <c r="C70" s="200"/>
      <c r="D70" s="84"/>
      <c r="E70" s="85"/>
      <c r="F70" s="88"/>
      <c r="G70" s="88"/>
      <c r="H70" s="88"/>
      <c r="I70" s="86"/>
      <c r="J70" s="93"/>
      <c r="K70" s="93"/>
      <c r="L70" s="93"/>
      <c r="M70" s="93"/>
      <c r="N70" s="150"/>
    </row>
    <row r="71" spans="1:52" x14ac:dyDescent="0.25">
      <c r="A71" s="152"/>
      <c r="B71" s="627"/>
      <c r="C71" s="147"/>
      <c r="D71" s="141" t="s">
        <v>406</v>
      </c>
      <c r="E71" s="85"/>
      <c r="F71" s="88"/>
      <c r="G71" s="88"/>
      <c r="H71" s="88"/>
      <c r="I71" s="86"/>
      <c r="J71" s="93"/>
      <c r="K71" s="93"/>
      <c r="L71" s="93"/>
      <c r="M71" s="93"/>
      <c r="N71" s="150"/>
    </row>
    <row r="72" spans="1:52" x14ac:dyDescent="0.25">
      <c r="A72" s="152"/>
      <c r="B72" s="627"/>
      <c r="C72" s="200"/>
      <c r="D72" s="141" t="s">
        <v>407</v>
      </c>
      <c r="E72" s="85"/>
      <c r="F72" s="88"/>
      <c r="G72" s="88"/>
      <c r="H72" s="88"/>
      <c r="I72" s="86"/>
      <c r="J72" s="93"/>
      <c r="K72" s="93"/>
      <c r="L72" s="93"/>
      <c r="M72" s="93"/>
      <c r="N72" s="150"/>
    </row>
    <row r="73" spans="1:52" ht="3.75" customHeight="1" x14ac:dyDescent="0.25">
      <c r="A73" s="152"/>
      <c r="B73" s="627"/>
      <c r="C73" s="200"/>
      <c r="D73" s="84"/>
      <c r="E73" s="85"/>
      <c r="F73" s="88"/>
      <c r="G73" s="88"/>
      <c r="H73" s="88"/>
      <c r="I73" s="86"/>
      <c r="J73" s="93"/>
      <c r="K73" s="93"/>
      <c r="L73" s="93"/>
      <c r="M73" s="93"/>
      <c r="N73" s="150"/>
    </row>
    <row r="74" spans="1:52" x14ac:dyDescent="0.25">
      <c r="A74" s="152"/>
      <c r="B74" s="627"/>
      <c r="C74" s="200"/>
      <c r="D74" s="532"/>
      <c r="E74" s="531" t="s">
        <v>708</v>
      </c>
      <c r="F74" s="533" t="s">
        <v>709</v>
      </c>
      <c r="G74" s="88"/>
      <c r="H74" s="88"/>
      <c r="I74" s="86"/>
      <c r="J74" s="84"/>
      <c r="K74" s="93"/>
      <c r="L74" s="93"/>
      <c r="M74" s="93"/>
      <c r="N74" s="150"/>
    </row>
    <row r="75" spans="1:52" ht="15.75" customHeight="1" x14ac:dyDescent="0.25">
      <c r="A75" s="152"/>
      <c r="B75" s="627"/>
      <c r="C75" s="200"/>
      <c r="D75" s="84"/>
      <c r="E75" s="85"/>
      <c r="F75" s="88"/>
      <c r="G75" s="88"/>
      <c r="H75" s="88"/>
      <c r="I75" s="86"/>
      <c r="J75" s="93"/>
      <c r="K75" s="93"/>
      <c r="L75" s="93"/>
      <c r="M75" s="93"/>
      <c r="N75" s="150"/>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2:32" s="3" customFormat="1" x14ac:dyDescent="0.25">
      <c r="B609" s="42"/>
      <c r="C609" s="42"/>
      <c r="E609" s="40"/>
      <c r="F609" s="41"/>
      <c r="G609" s="41"/>
      <c r="H609" s="41"/>
      <c r="I609" s="8"/>
    </row>
    <row r="610" spans="2:32" s="3" customFormat="1" x14ac:dyDescent="0.25">
      <c r="B610" s="42"/>
      <c r="C610" s="42"/>
      <c r="E610" s="40"/>
      <c r="F610" s="41"/>
      <c r="G610" s="41"/>
      <c r="H610" s="41"/>
      <c r="I610" s="8"/>
    </row>
    <row r="611" spans="2:32" s="3" customFormat="1" x14ac:dyDescent="0.25">
      <c r="B611" s="42"/>
      <c r="C611" s="42"/>
      <c r="E611" s="40"/>
      <c r="F611" s="41"/>
      <c r="G611" s="41"/>
      <c r="H611" s="41"/>
      <c r="I611" s="8"/>
    </row>
    <row r="612" spans="2:32" s="3" customFormat="1" x14ac:dyDescent="0.25">
      <c r="B612" s="42"/>
      <c r="C612" s="42"/>
      <c r="E612" s="40"/>
      <c r="F612" s="41"/>
      <c r="G612" s="41"/>
      <c r="H612" s="41"/>
      <c r="I612" s="8"/>
    </row>
    <row r="613" spans="2:32" s="3" customFormat="1" x14ac:dyDescent="0.25">
      <c r="B613" s="42"/>
      <c r="C613" s="42"/>
      <c r="E613" s="40"/>
      <c r="F613" s="41"/>
      <c r="G613" s="41"/>
      <c r="H613" s="41"/>
      <c r="I613" s="8"/>
    </row>
    <row r="614" spans="2:32" s="3" customFormat="1" x14ac:dyDescent="0.25">
      <c r="B614" s="42"/>
      <c r="C614" s="42"/>
      <c r="E614" s="40"/>
      <c r="F614" s="41"/>
      <c r="G614" s="41"/>
      <c r="H614" s="41"/>
      <c r="I614" s="8"/>
    </row>
    <row r="615" spans="2:32" s="3" customFormat="1" x14ac:dyDescent="0.25">
      <c r="B615" s="42"/>
      <c r="C615" s="42"/>
      <c r="E615" s="40"/>
      <c r="F615" s="41"/>
      <c r="G615" s="41"/>
      <c r="H615" s="41"/>
      <c r="I615" s="8"/>
    </row>
    <row r="616" spans="2:32" s="3" customFormat="1" x14ac:dyDescent="0.25">
      <c r="B616" s="42"/>
      <c r="C616" s="42"/>
      <c r="E616" s="40"/>
      <c r="F616" s="41"/>
      <c r="G616" s="41"/>
      <c r="H616" s="41"/>
      <c r="I616" s="8"/>
    </row>
    <row r="617" spans="2:32" s="3" customFormat="1" x14ac:dyDescent="0.25">
      <c r="B617" s="42"/>
      <c r="C617" s="42"/>
      <c r="E617" s="40"/>
      <c r="F617" s="41"/>
      <c r="G617" s="41"/>
      <c r="H617" s="41"/>
      <c r="I617" s="8"/>
      <c r="J617" s="8"/>
      <c r="K617" s="8"/>
      <c r="L617" s="8"/>
      <c r="M617" s="8"/>
      <c r="N617" s="1"/>
      <c r="O617" s="1"/>
      <c r="P617" s="1"/>
      <c r="Q617" s="1"/>
      <c r="R617" s="1"/>
      <c r="S617" s="1"/>
      <c r="T617" s="1"/>
      <c r="U617" s="1"/>
      <c r="V617" s="1"/>
      <c r="W617" s="1"/>
      <c r="X617" s="1"/>
      <c r="Y617" s="1"/>
      <c r="Z617" s="1"/>
      <c r="AA617" s="1"/>
      <c r="AB617" s="1"/>
      <c r="AC617" s="1"/>
      <c r="AD617" s="1"/>
      <c r="AE617" s="1"/>
      <c r="AF617" s="1"/>
    </row>
    <row r="618" spans="2:32" s="3" customFormat="1" x14ac:dyDescent="0.25">
      <c r="B618" s="42"/>
      <c r="C618" s="42"/>
      <c r="E618" s="40"/>
      <c r="F618" s="41"/>
      <c r="G618" s="41"/>
      <c r="H618" s="41"/>
      <c r="I618" s="8"/>
      <c r="J618" s="8"/>
      <c r="K618" s="8"/>
      <c r="L618" s="8"/>
      <c r="M618" s="8"/>
      <c r="N618" s="1"/>
      <c r="O618" s="1"/>
      <c r="P618" s="1"/>
      <c r="Q618" s="1"/>
      <c r="R618" s="1"/>
      <c r="S618" s="1"/>
      <c r="T618" s="1"/>
      <c r="U618" s="1"/>
      <c r="V618" s="1"/>
      <c r="W618" s="1"/>
      <c r="X618" s="1"/>
      <c r="Y618" s="1"/>
      <c r="Z618" s="1"/>
      <c r="AA618" s="1"/>
      <c r="AB618" s="1"/>
      <c r="AC618" s="1"/>
      <c r="AD618" s="1"/>
      <c r="AE618" s="1"/>
      <c r="AF618" s="1"/>
    </row>
    <row r="619" spans="2:32" s="3" customFormat="1" x14ac:dyDescent="0.25">
      <c r="B619" s="42"/>
      <c r="C619" s="42"/>
      <c r="E619" s="40"/>
      <c r="F619" s="41"/>
      <c r="G619" s="41"/>
      <c r="H619" s="41"/>
      <c r="I619" s="8"/>
      <c r="J619" s="8"/>
      <c r="K619" s="8"/>
      <c r="L619" s="8"/>
      <c r="M619" s="8"/>
      <c r="N619" s="1"/>
      <c r="O619" s="1"/>
      <c r="P619" s="1"/>
      <c r="Q619" s="1"/>
      <c r="R619" s="1"/>
      <c r="S619" s="1"/>
      <c r="T619" s="1"/>
      <c r="U619" s="1"/>
      <c r="V619" s="1"/>
      <c r="W619" s="1"/>
      <c r="X619" s="1"/>
      <c r="Y619" s="1"/>
      <c r="Z619" s="1"/>
      <c r="AA619" s="1"/>
      <c r="AB619" s="1"/>
      <c r="AC619" s="1"/>
      <c r="AD619" s="1"/>
      <c r="AE619" s="1"/>
      <c r="AF619" s="1"/>
    </row>
    <row r="620" spans="2:32" s="3" customFormat="1" x14ac:dyDescent="0.25">
      <c r="B620" s="42"/>
      <c r="C620" s="42"/>
      <c r="E620" s="40"/>
      <c r="F620" s="41"/>
      <c r="G620" s="41"/>
      <c r="H620" s="41"/>
      <c r="I620" s="8"/>
      <c r="J620" s="8"/>
      <c r="K620" s="8"/>
      <c r="L620" s="8"/>
      <c r="M620" s="8"/>
      <c r="N620" s="1"/>
      <c r="O620" s="1"/>
      <c r="P620" s="1"/>
      <c r="Q620" s="1"/>
      <c r="R620" s="1"/>
      <c r="S620" s="1"/>
      <c r="T620" s="1"/>
      <c r="U620" s="1"/>
      <c r="V620" s="1"/>
      <c r="W620" s="1"/>
      <c r="X620" s="1"/>
      <c r="Y620" s="1"/>
      <c r="Z620" s="1"/>
      <c r="AA620" s="1"/>
      <c r="AB620" s="1"/>
      <c r="AC620" s="1"/>
      <c r="AD620" s="1"/>
      <c r="AE620" s="1"/>
      <c r="AF620" s="1"/>
    </row>
    <row r="621" spans="2:32" s="3" customFormat="1" x14ac:dyDescent="0.25">
      <c r="B621" s="42"/>
      <c r="C621" s="42"/>
      <c r="E621" s="40"/>
      <c r="F621" s="41"/>
      <c r="G621" s="41"/>
      <c r="H621" s="41"/>
      <c r="I621" s="8"/>
      <c r="J621" s="8"/>
      <c r="K621" s="8"/>
      <c r="L621" s="8"/>
      <c r="M621" s="8"/>
      <c r="N621" s="1"/>
      <c r="O621" s="1"/>
      <c r="P621" s="1"/>
      <c r="Q621" s="1"/>
      <c r="R621" s="1"/>
      <c r="S621" s="1"/>
      <c r="T621" s="1"/>
      <c r="U621" s="1"/>
      <c r="V621" s="1"/>
      <c r="W621" s="1"/>
      <c r="X621" s="1"/>
      <c r="Y621" s="1"/>
      <c r="Z621" s="1"/>
      <c r="AA621" s="1"/>
      <c r="AB621" s="1"/>
      <c r="AC621" s="1"/>
      <c r="AD621" s="1"/>
      <c r="AE621" s="1"/>
      <c r="AF621" s="1"/>
    </row>
    <row r="622" spans="2:32" s="3" customFormat="1" x14ac:dyDescent="0.25">
      <c r="B622" s="42"/>
      <c r="C622" s="42"/>
      <c r="E622" s="40"/>
      <c r="F622" s="41"/>
      <c r="G622" s="41"/>
      <c r="H622" s="41"/>
      <c r="I622" s="8"/>
      <c r="J622" s="8"/>
      <c r="K622" s="8"/>
      <c r="L622" s="8"/>
      <c r="M622" s="8"/>
      <c r="N622" s="1"/>
      <c r="O622" s="1"/>
      <c r="P622" s="1"/>
      <c r="Q622" s="1"/>
      <c r="R622" s="1"/>
      <c r="S622" s="1"/>
      <c r="T622" s="1"/>
      <c r="U622" s="1"/>
      <c r="V622" s="1"/>
      <c r="W622" s="1"/>
      <c r="X622" s="1"/>
      <c r="Y622" s="1"/>
      <c r="Z622" s="1"/>
      <c r="AA622" s="1"/>
      <c r="AB622" s="1"/>
      <c r="AC622" s="1"/>
      <c r="AD622" s="1"/>
      <c r="AE622" s="1"/>
      <c r="AF622" s="1"/>
    </row>
    <row r="623" spans="2:32" s="3" customFormat="1" x14ac:dyDescent="0.25">
      <c r="B623" s="42"/>
      <c r="C623" s="42"/>
      <c r="E623" s="40"/>
      <c r="F623" s="41"/>
      <c r="G623" s="41"/>
      <c r="H623" s="41"/>
      <c r="I623" s="8"/>
      <c r="J623" s="8"/>
      <c r="K623" s="8"/>
      <c r="L623" s="8"/>
      <c r="M623" s="8"/>
      <c r="N623" s="1"/>
      <c r="O623" s="1"/>
      <c r="P623" s="1"/>
      <c r="Q623" s="1"/>
      <c r="R623" s="1"/>
      <c r="S623" s="1"/>
      <c r="T623" s="1"/>
      <c r="U623" s="1"/>
      <c r="V623" s="1"/>
      <c r="W623" s="1"/>
      <c r="X623" s="1"/>
      <c r="Y623" s="1"/>
      <c r="Z623" s="1"/>
      <c r="AA623" s="1"/>
      <c r="AB623" s="1"/>
      <c r="AC623" s="1"/>
      <c r="AD623" s="1"/>
      <c r="AE623" s="1"/>
      <c r="AF623" s="1"/>
    </row>
    <row r="624" spans="2:32" s="3" customFormat="1" x14ac:dyDescent="0.25">
      <c r="B624" s="42"/>
      <c r="C624" s="42"/>
      <c r="E624" s="40"/>
      <c r="F624" s="41"/>
      <c r="G624" s="41"/>
      <c r="H624" s="41"/>
      <c r="I624" s="8"/>
      <c r="J624" s="8"/>
      <c r="K624" s="8"/>
      <c r="L624" s="8"/>
      <c r="M624" s="8"/>
      <c r="N624" s="1"/>
      <c r="O624" s="1"/>
      <c r="P624" s="1"/>
      <c r="Q624" s="1"/>
      <c r="R624" s="1"/>
      <c r="S624" s="1"/>
      <c r="T624" s="1"/>
      <c r="U624" s="1"/>
      <c r="V624" s="1"/>
      <c r="W624" s="1"/>
      <c r="X624" s="1"/>
      <c r="Y624" s="1"/>
      <c r="Z624" s="1"/>
      <c r="AA624" s="1"/>
      <c r="AB624" s="1"/>
      <c r="AC624" s="1"/>
      <c r="AD624" s="1"/>
      <c r="AE624" s="1"/>
      <c r="AF624" s="1"/>
    </row>
    <row r="625" spans="1:52" x14ac:dyDescent="0.25">
      <c r="A625" s="3"/>
      <c r="B625" s="42"/>
      <c r="C625" s="42"/>
      <c r="D625" s="3"/>
      <c r="E625" s="40"/>
      <c r="F625" s="41"/>
      <c r="G625" s="41"/>
      <c r="H625" s="41"/>
      <c r="I625" s="8"/>
      <c r="AG625" s="3"/>
      <c r="AH625" s="3"/>
      <c r="AI625" s="3"/>
      <c r="AJ625" s="3"/>
      <c r="AK625" s="3"/>
      <c r="AL625" s="3"/>
      <c r="AM625" s="3"/>
      <c r="AN625" s="3"/>
      <c r="AO625" s="3"/>
      <c r="AP625" s="3"/>
      <c r="AQ625" s="3"/>
      <c r="AR625" s="3"/>
      <c r="AS625" s="3"/>
      <c r="AT625" s="3"/>
      <c r="AU625" s="3"/>
      <c r="AV625" s="3"/>
      <c r="AW625" s="3"/>
      <c r="AX625" s="3"/>
      <c r="AY625" s="3"/>
      <c r="AZ625" s="3"/>
    </row>
  </sheetData>
  <sheetProtection algorithmName="SHA-512" hashValue="YwXiL2veGpWXN+GYw2bcp1LzyilU4qdIbdgN/v6Du17cOLpsrIjuayk6qendUMP+L0POoPLz8yTE3k1g04jLcA==" saltValue="0xyWPS5EKaOIE5zfggNhIg==" spinCount="100000" sheet="1" scenarios="1"/>
  <mergeCells count="14">
    <mergeCell ref="B6:B75"/>
    <mergeCell ref="H35:J35"/>
    <mergeCell ref="E26:H26"/>
    <mergeCell ref="D64:E64"/>
    <mergeCell ref="E1:K1"/>
    <mergeCell ref="E2:K2"/>
    <mergeCell ref="E3:K3"/>
    <mergeCell ref="I26:L26"/>
    <mergeCell ref="J8:K8"/>
    <mergeCell ref="J9:K9"/>
    <mergeCell ref="J10:K10"/>
    <mergeCell ref="J11:K11"/>
    <mergeCell ref="J12:K12"/>
    <mergeCell ref="J13:K13"/>
  </mergeCells>
  <conditionalFormatting sqref="J12:K12">
    <cfRule type="cellIs" dxfId="15" priority="1" operator="equal">
      <formula>"VCH Employee ID"</formula>
    </cfRule>
  </conditionalFormatting>
  <conditionalFormatting sqref="J13:K13">
    <cfRule type="cellIs" dxfId="14" priority="2" operator="equal">
      <formula>"VCH Peoplesoft ID"</formula>
    </cfRule>
    <cfRule type="cellIs" dxfId="13" priority="3" operator="equal">
      <formula>"VCH Peoplesoft ID"</formula>
    </cfRule>
  </conditionalFormatting>
  <hyperlinks>
    <hyperlink ref="F74" r:id="rId1" xr:uid="{7C60D922-0322-47B6-ABF3-C223E1BF7FD7}"/>
  </hyperlinks>
  <printOptions horizontalCentered="1" verticalCentered="1"/>
  <pageMargins left="0" right="0" top="0" bottom="0" header="0.31496062992125984" footer="0.19685039370078741"/>
  <pageSetup scale="67" fitToHeight="0" orientation="portrait" r:id="rId2"/>
  <ignoredErrors>
    <ignoredError sqref="K8 K11 K13 E51 K10" unlockedFormula="1"/>
    <ignoredError sqref="F36" calculatedColumn="1"/>
  </ignoredErrors>
  <drawing r:id="rId3"/>
  <legacyDrawing r:id="rId4"/>
  <mc:AlternateContent xmlns:mc="http://schemas.openxmlformats.org/markup-compatibility/2006">
    <mc:Choice Requires="x14">
      <controls>
        <mc:AlternateContent xmlns:mc="http://schemas.openxmlformats.org/markup-compatibility/2006">
          <mc:Choice Requires="x14">
            <control shapeId="6206" r:id="rId5" name="Drop Down 62">
              <controlPr locked="0" defaultSize="0" autoLine="0" autoPict="0">
                <anchor moveWithCells="1">
                  <from>
                    <xdr:col>9</xdr:col>
                    <xdr:colOff>0</xdr:colOff>
                    <xdr:row>5</xdr:row>
                    <xdr:rowOff>28575</xdr:rowOff>
                  </from>
                  <to>
                    <xdr:col>10</xdr:col>
                    <xdr:colOff>1571625</xdr:colOff>
                    <xdr:row>6</xdr:row>
                    <xdr:rowOff>19050</xdr:rowOff>
                  </to>
                </anchor>
              </controlPr>
            </control>
          </mc:Choice>
        </mc:AlternateContent>
      </controls>
    </mc:Choice>
  </mc:AlternateContent>
  <tableParts count="1">
    <tablePart r:id="rId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pageSetUpPr fitToPage="1"/>
  </sheetPr>
  <dimension ref="A1:AZ80"/>
  <sheetViews>
    <sheetView showGridLines="0" zoomScaleNormal="100" workbookViewId="0">
      <selection activeCell="J12" sqref="J12:K12"/>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1" t="s">
        <v>400</v>
      </c>
      <c r="F1" s="631"/>
      <c r="G1" s="631"/>
      <c r="H1" s="631"/>
      <c r="I1" s="631"/>
      <c r="J1" s="631"/>
      <c r="K1" s="631"/>
      <c r="L1" s="191"/>
      <c r="M1" s="189"/>
      <c r="N1" s="149"/>
    </row>
    <row r="2" spans="1:51" s="11" customFormat="1" ht="36.75" customHeight="1" x14ac:dyDescent="0.25">
      <c r="A2" s="192"/>
      <c r="B2" s="193"/>
      <c r="C2" s="193"/>
      <c r="D2" s="193"/>
      <c r="E2" s="632" t="s">
        <v>628</v>
      </c>
      <c r="F2" s="632"/>
      <c r="G2" s="632"/>
      <c r="H2" s="632"/>
      <c r="I2" s="632"/>
      <c r="J2" s="632"/>
      <c r="K2" s="632"/>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3" t="s">
        <v>281</v>
      </c>
      <c r="F3" s="633"/>
      <c r="G3" s="633"/>
      <c r="H3" s="633"/>
      <c r="I3" s="633"/>
      <c r="J3" s="633"/>
      <c r="K3" s="633"/>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7"/>
      <c r="C6" s="111"/>
      <c r="D6" s="84" t="s">
        <v>244</v>
      </c>
      <c r="E6" s="85"/>
      <c r="F6" s="85"/>
      <c r="G6" s="85"/>
      <c r="H6" s="85"/>
      <c r="I6" s="86"/>
      <c r="J6" s="87">
        <v>1</v>
      </c>
      <c r="K6" s="87"/>
      <c r="L6" s="112"/>
      <c r="M6" s="87"/>
      <c r="N6" s="150"/>
    </row>
    <row r="7" spans="1:51" ht="10.5" customHeight="1" x14ac:dyDescent="0.25">
      <c r="A7" s="152"/>
      <c r="B7" s="627"/>
      <c r="C7" s="111"/>
      <c r="D7" s="85"/>
      <c r="E7" s="85"/>
      <c r="F7" s="85"/>
      <c r="G7" s="85"/>
      <c r="H7" s="85"/>
      <c r="I7" s="86"/>
      <c r="J7" s="87"/>
      <c r="K7" s="87"/>
      <c r="L7" s="112"/>
      <c r="M7" s="87"/>
      <c r="N7" s="150"/>
    </row>
    <row r="8" spans="1:51" ht="15.75" customHeight="1" x14ac:dyDescent="0.25">
      <c r="A8" s="152"/>
      <c r="B8" s="627"/>
      <c r="C8" s="111"/>
      <c r="D8" s="84" t="s">
        <v>238</v>
      </c>
      <c r="E8" s="85"/>
      <c r="F8" s="88" t="s">
        <v>113</v>
      </c>
      <c r="G8" s="88"/>
      <c r="H8" s="88"/>
      <c r="I8" s="86"/>
      <c r="J8" s="635" t="str">
        <f>FirstName2&amp;" "&amp;LastName2</f>
        <v xml:space="preserve"> </v>
      </c>
      <c r="K8" s="636"/>
      <c r="L8" s="113"/>
      <c r="M8" s="89"/>
      <c r="N8" s="150"/>
    </row>
    <row r="9" spans="1:51" x14ac:dyDescent="0.25">
      <c r="A9" s="152"/>
      <c r="B9" s="627"/>
      <c r="C9" s="111"/>
      <c r="D9" s="85"/>
      <c r="E9" s="85"/>
      <c r="F9" s="88" t="s">
        <v>228</v>
      </c>
      <c r="G9" s="88"/>
      <c r="H9" s="88"/>
      <c r="I9" s="86"/>
      <c r="J9" s="637" t="str">
        <f>IF('CC Setup Request Form'!H68="","",'CC Setup Request Form'!H68)</f>
        <v/>
      </c>
      <c r="K9" s="638"/>
      <c r="L9" s="113"/>
      <c r="M9" s="89"/>
      <c r="N9" s="150"/>
    </row>
    <row r="10" spans="1:51" x14ac:dyDescent="0.25">
      <c r="A10" s="152"/>
      <c r="B10" s="627"/>
      <c r="C10" s="111"/>
      <c r="D10" s="85"/>
      <c r="E10" s="85"/>
      <c r="F10" s="88" t="s">
        <v>114</v>
      </c>
      <c r="G10" s="88"/>
      <c r="H10" s="88"/>
      <c r="I10" s="86"/>
      <c r="J10" s="647" t="str">
        <f>IF('CC Setup Request Form'!H69="","",'CC Setup Request Form'!H69)</f>
        <v/>
      </c>
      <c r="K10" s="648"/>
      <c r="L10" s="113"/>
      <c r="M10" s="89"/>
      <c r="N10" s="150"/>
    </row>
    <row r="11" spans="1:51" x14ac:dyDescent="0.25">
      <c r="A11" s="152"/>
      <c r="B11" s="627"/>
      <c r="C11" s="111"/>
      <c r="D11" s="85"/>
      <c r="E11" s="85"/>
      <c r="F11" s="88" t="s">
        <v>245</v>
      </c>
      <c r="G11" s="88"/>
      <c r="H11" s="88"/>
      <c r="I11" s="86"/>
      <c r="J11" s="641" t="str">
        <f>IF('CC Setup Request Form'!H70="","",'CC Setup Request Form'!H70)</f>
        <v/>
      </c>
      <c r="K11" s="642"/>
      <c r="L11" s="113"/>
      <c r="M11" s="89"/>
      <c r="N11" s="150"/>
      <c r="R11" s="38"/>
    </row>
    <row r="12" spans="1:51" x14ac:dyDescent="0.25">
      <c r="A12" s="152"/>
      <c r="B12" s="627"/>
      <c r="C12" s="111"/>
      <c r="D12" s="85"/>
      <c r="E12" s="85"/>
      <c r="F12" s="88" t="s">
        <v>246</v>
      </c>
      <c r="G12" s="88"/>
      <c r="H12" s="88"/>
      <c r="I12" s="86"/>
      <c r="J12" s="643" t="s">
        <v>712</v>
      </c>
      <c r="K12" s="644"/>
      <c r="L12" s="113"/>
      <c r="M12" s="89"/>
      <c r="N12" s="150"/>
      <c r="R12" s="44"/>
    </row>
    <row r="13" spans="1:51" x14ac:dyDescent="0.25">
      <c r="A13" s="152"/>
      <c r="B13" s="627"/>
      <c r="C13" s="111"/>
      <c r="D13" s="85"/>
      <c r="E13" s="88"/>
      <c r="F13" s="88" t="s">
        <v>401</v>
      </c>
      <c r="G13" s="88"/>
      <c r="H13" s="88"/>
      <c r="I13" s="86"/>
      <c r="J13" s="645" t="s">
        <v>544</v>
      </c>
      <c r="K13" s="646"/>
      <c r="L13" s="113"/>
      <c r="M13" s="89"/>
      <c r="N13" s="150"/>
      <c r="R13" s="38"/>
    </row>
    <row r="14" spans="1:51" x14ac:dyDescent="0.25">
      <c r="A14" s="152"/>
      <c r="B14" s="627"/>
      <c r="C14" s="111"/>
      <c r="D14" s="85"/>
      <c r="E14" s="85"/>
      <c r="F14" s="88"/>
      <c r="G14" s="88"/>
      <c r="H14" s="88"/>
      <c r="I14" s="86"/>
      <c r="J14" s="89"/>
      <c r="K14" s="89"/>
      <c r="L14" s="113"/>
      <c r="M14" s="89"/>
      <c r="N14" s="150"/>
    </row>
    <row r="15" spans="1:51" x14ac:dyDescent="0.25">
      <c r="A15" s="152"/>
      <c r="B15" s="627"/>
      <c r="C15" s="111"/>
      <c r="D15" s="84" t="s">
        <v>402</v>
      </c>
      <c r="E15" s="85"/>
      <c r="F15" s="88"/>
      <c r="G15" s="88"/>
      <c r="H15" s="88"/>
      <c r="I15" s="86"/>
      <c r="J15" s="89"/>
      <c r="K15" s="89"/>
      <c r="L15" s="113"/>
      <c r="M15" s="89"/>
      <c r="N15" s="150"/>
    </row>
    <row r="16" spans="1:51" ht="0.75" customHeight="1" x14ac:dyDescent="0.25">
      <c r="A16" s="152"/>
      <c r="B16" s="627"/>
      <c r="C16" s="111"/>
      <c r="D16" s="85"/>
      <c r="E16" s="85"/>
      <c r="F16" s="88"/>
      <c r="G16" s="88"/>
      <c r="H16" s="88"/>
      <c r="I16" s="86"/>
      <c r="J16" s="89"/>
      <c r="K16" s="89"/>
      <c r="L16" s="113"/>
      <c r="M16" s="89"/>
      <c r="N16" s="150"/>
    </row>
    <row r="17" spans="1:14" x14ac:dyDescent="0.25">
      <c r="A17" s="152"/>
      <c r="B17" s="627"/>
      <c r="C17" s="111"/>
      <c r="D17" s="88" t="s">
        <v>252</v>
      </c>
      <c r="E17" s="85"/>
      <c r="F17" s="88"/>
      <c r="G17" s="88"/>
      <c r="H17" s="88"/>
      <c r="I17" s="86"/>
      <c r="J17" s="89"/>
      <c r="K17" s="89"/>
      <c r="L17" s="113"/>
      <c r="M17" s="89"/>
      <c r="N17" s="150"/>
    </row>
    <row r="18" spans="1:14" x14ac:dyDescent="0.25">
      <c r="A18" s="152"/>
      <c r="B18" s="627"/>
      <c r="C18" s="111"/>
      <c r="D18" s="90" t="s">
        <v>250</v>
      </c>
      <c r="E18" s="85"/>
      <c r="F18" s="88"/>
      <c r="G18" s="88"/>
      <c r="H18" s="88"/>
      <c r="I18" s="86"/>
      <c r="J18" s="89"/>
      <c r="K18" s="89"/>
      <c r="L18" s="113"/>
      <c r="M18" s="89"/>
      <c r="N18" s="150"/>
    </row>
    <row r="19" spans="1:14" x14ac:dyDescent="0.25">
      <c r="A19" s="152"/>
      <c r="B19" s="627"/>
      <c r="C19" s="111"/>
      <c r="D19" s="91" t="s">
        <v>251</v>
      </c>
      <c r="E19" s="85"/>
      <c r="F19" s="88"/>
      <c r="G19" s="88"/>
      <c r="H19" s="88"/>
      <c r="I19" s="86"/>
      <c r="J19" s="89"/>
      <c r="K19" s="89"/>
      <c r="L19" s="113"/>
      <c r="M19" s="89"/>
      <c r="N19" s="150"/>
    </row>
    <row r="20" spans="1:14" ht="6" customHeight="1" thickBot="1" x14ac:dyDescent="0.3">
      <c r="A20" s="152"/>
      <c r="B20" s="627"/>
      <c r="C20" s="111"/>
      <c r="D20" s="91"/>
      <c r="E20" s="85"/>
      <c r="F20" s="88"/>
      <c r="G20" s="88"/>
      <c r="H20" s="88"/>
      <c r="I20" s="86"/>
      <c r="J20" s="89"/>
      <c r="K20" s="89"/>
      <c r="L20" s="113"/>
      <c r="M20" s="89"/>
      <c r="N20" s="150"/>
    </row>
    <row r="21" spans="1:14" ht="16.5" thickTop="1" x14ac:dyDescent="0.25">
      <c r="A21" s="152"/>
      <c r="B21" s="627"/>
      <c r="C21" s="111"/>
      <c r="D21" s="85"/>
      <c r="E21" s="85"/>
      <c r="F21" s="85"/>
      <c r="G21" s="85"/>
      <c r="H21" s="85"/>
      <c r="I21" s="540"/>
      <c r="J21" s="541"/>
      <c r="K21" s="542"/>
      <c r="L21" s="113"/>
      <c r="M21" s="89"/>
      <c r="N21" s="150"/>
    </row>
    <row r="22" spans="1:14" x14ac:dyDescent="0.25">
      <c r="A22" s="152"/>
      <c r="B22" s="627"/>
      <c r="C22" s="111"/>
      <c r="D22" s="85"/>
      <c r="E22" s="85"/>
      <c r="F22" s="85"/>
      <c r="G22" s="85"/>
      <c r="H22" s="85"/>
      <c r="I22" s="543"/>
      <c r="J22" s="544"/>
      <c r="K22" s="545"/>
      <c r="L22" s="113"/>
      <c r="M22" s="89"/>
      <c r="N22" s="150"/>
    </row>
    <row r="23" spans="1:14" x14ac:dyDescent="0.25">
      <c r="A23" s="152"/>
      <c r="B23" s="627"/>
      <c r="C23" s="111"/>
      <c r="D23" s="85"/>
      <c r="E23" s="85"/>
      <c r="F23" s="85"/>
      <c r="G23" s="85"/>
      <c r="H23" s="85"/>
      <c r="I23" s="543"/>
      <c r="J23" s="544"/>
      <c r="K23" s="545"/>
      <c r="L23" s="113"/>
      <c r="M23" s="89"/>
      <c r="N23" s="150"/>
    </row>
    <row r="24" spans="1:14" x14ac:dyDescent="0.25">
      <c r="A24" s="152"/>
      <c r="B24" s="627"/>
      <c r="C24" s="111"/>
      <c r="D24" s="85"/>
      <c r="E24" s="85"/>
      <c r="F24" s="85"/>
      <c r="G24" s="85"/>
      <c r="H24" s="85"/>
      <c r="I24" s="543"/>
      <c r="J24" s="544"/>
      <c r="K24" s="545"/>
      <c r="L24" s="113"/>
      <c r="M24" s="89"/>
      <c r="N24" s="150"/>
    </row>
    <row r="25" spans="1:14" ht="16.5" thickBot="1" x14ac:dyDescent="0.3">
      <c r="A25" s="152"/>
      <c r="B25" s="627"/>
      <c r="C25" s="111"/>
      <c r="D25" s="85"/>
      <c r="E25" s="85"/>
      <c r="F25" s="85"/>
      <c r="G25" s="85"/>
      <c r="H25" s="85"/>
      <c r="I25" s="546"/>
      <c r="J25" s="547"/>
      <c r="K25" s="548"/>
      <c r="L25" s="113"/>
      <c r="M25" s="89"/>
      <c r="N25" s="150"/>
    </row>
    <row r="26" spans="1:14" ht="15" customHeight="1" thickTop="1" x14ac:dyDescent="0.25">
      <c r="A26" s="152"/>
      <c r="B26" s="627"/>
      <c r="C26" s="111"/>
      <c r="D26" s="92"/>
      <c r="E26" s="628"/>
      <c r="F26" s="628"/>
      <c r="G26" s="628"/>
      <c r="H26" s="628"/>
      <c r="I26" s="628" t="s">
        <v>282</v>
      </c>
      <c r="J26" s="628"/>
      <c r="K26" s="628"/>
      <c r="L26" s="634"/>
      <c r="M26" s="89"/>
      <c r="N26" s="150"/>
    </row>
    <row r="27" spans="1:14" ht="4.5" customHeight="1" thickBot="1" x14ac:dyDescent="0.3">
      <c r="A27" s="152"/>
      <c r="B27" s="627"/>
      <c r="C27" s="111"/>
      <c r="D27" s="92"/>
      <c r="E27" s="85"/>
      <c r="F27" s="88"/>
      <c r="G27" s="88"/>
      <c r="H27" s="88"/>
      <c r="I27" s="86"/>
      <c r="J27" s="89"/>
      <c r="K27" s="89"/>
      <c r="L27" s="113"/>
      <c r="M27" s="89"/>
      <c r="N27" s="150"/>
    </row>
    <row r="28" spans="1:14" ht="17.25" customHeight="1" thickBot="1" x14ac:dyDescent="0.3">
      <c r="A28" s="152"/>
      <c r="B28" s="627"/>
      <c r="C28" s="111"/>
      <c r="D28" s="91"/>
      <c r="E28" s="121"/>
      <c r="F28" s="85"/>
      <c r="G28" s="85"/>
      <c r="H28" s="88"/>
      <c r="I28" s="121"/>
      <c r="J28" s="121" t="s">
        <v>253</v>
      </c>
      <c r="K28" s="199" t="str">
        <f>IF('CC Setup Request Form'!H4="","",'CC Setup Request Form'!H4)</f>
        <v/>
      </c>
      <c r="L28" s="113"/>
      <c r="M28" s="89"/>
      <c r="N28" s="150"/>
    </row>
    <row r="29" spans="1:14" ht="10.5" customHeight="1" thickBot="1" x14ac:dyDescent="0.3">
      <c r="A29" s="152"/>
      <c r="B29" s="627"/>
      <c r="C29" s="114"/>
      <c r="D29" s="115"/>
      <c r="E29" s="116"/>
      <c r="F29" s="117"/>
      <c r="G29" s="117"/>
      <c r="H29" s="118"/>
      <c r="I29" s="119"/>
      <c r="J29" s="117"/>
      <c r="K29" s="117"/>
      <c r="L29" s="120"/>
      <c r="M29" s="89"/>
      <c r="N29" s="150"/>
    </row>
    <row r="30" spans="1:14" ht="8.25" customHeight="1" thickBot="1" x14ac:dyDescent="0.3">
      <c r="A30" s="152"/>
      <c r="B30" s="627"/>
      <c r="C30" s="146"/>
      <c r="D30" s="92"/>
      <c r="E30" s="85"/>
      <c r="F30" s="88"/>
      <c r="G30" s="88"/>
      <c r="H30" s="88"/>
      <c r="I30" s="86"/>
      <c r="J30" s="89"/>
      <c r="K30" s="89"/>
      <c r="L30" s="89"/>
      <c r="M30" s="89"/>
      <c r="N30" s="150"/>
    </row>
    <row r="31" spans="1:14" ht="7.5" customHeight="1" x14ac:dyDescent="0.25">
      <c r="A31" s="152"/>
      <c r="B31" s="627"/>
      <c r="C31" s="122"/>
      <c r="D31" s="123"/>
      <c r="E31" s="123"/>
      <c r="F31" s="124"/>
      <c r="G31" s="124"/>
      <c r="H31" s="124"/>
      <c r="I31" s="125"/>
      <c r="J31" s="126"/>
      <c r="K31" s="126"/>
      <c r="L31" s="127"/>
      <c r="M31" s="93"/>
      <c r="N31" s="150"/>
    </row>
    <row r="32" spans="1:14" x14ac:dyDescent="0.25">
      <c r="A32" s="152"/>
      <c r="B32" s="627"/>
      <c r="C32" s="111"/>
      <c r="D32" s="84" t="s">
        <v>247</v>
      </c>
      <c r="E32" s="85"/>
      <c r="F32" s="88"/>
      <c r="G32" s="88"/>
      <c r="H32" s="88"/>
      <c r="I32" s="86"/>
      <c r="J32" s="93"/>
      <c r="K32" s="93"/>
      <c r="L32" s="128"/>
      <c r="M32" s="93"/>
      <c r="N32" s="150"/>
    </row>
    <row r="33" spans="1:51" x14ac:dyDescent="0.25">
      <c r="A33" s="152"/>
      <c r="B33" s="627"/>
      <c r="C33" s="111"/>
      <c r="D33" s="94" t="s">
        <v>248</v>
      </c>
      <c r="E33" s="85"/>
      <c r="F33" s="95"/>
      <c r="G33" s="95"/>
      <c r="H33" s="95"/>
      <c r="I33" s="86"/>
      <c r="J33" s="93"/>
      <c r="K33" s="93"/>
      <c r="L33" s="128"/>
      <c r="M33" s="93"/>
      <c r="N33" s="150"/>
    </row>
    <row r="34" spans="1:51" x14ac:dyDescent="0.25">
      <c r="A34" s="152"/>
      <c r="B34" s="627"/>
      <c r="C34" s="111"/>
      <c r="D34" s="96"/>
      <c r="E34" s="85"/>
      <c r="F34" s="95"/>
      <c r="G34" s="95"/>
      <c r="H34" s="95"/>
      <c r="I34" s="86"/>
      <c r="J34" s="93"/>
      <c r="K34" s="93"/>
      <c r="L34" s="128"/>
      <c r="M34" s="93"/>
      <c r="N34" s="150"/>
    </row>
    <row r="35" spans="1:51" x14ac:dyDescent="0.25">
      <c r="A35" s="152"/>
      <c r="B35" s="627"/>
      <c r="C35" s="111"/>
      <c r="D35" s="133" t="s">
        <v>117</v>
      </c>
      <c r="E35" s="133" t="s">
        <v>280</v>
      </c>
      <c r="F35" s="134" t="s">
        <v>239</v>
      </c>
      <c r="G35" s="88"/>
      <c r="H35" s="586" t="s">
        <v>255</v>
      </c>
      <c r="I35" s="587"/>
      <c r="J35" s="588"/>
      <c r="K35" s="108"/>
      <c r="L35" s="97"/>
      <c r="M35" s="108"/>
      <c r="N35" s="150"/>
      <c r="O35" s="38"/>
      <c r="P35" s="38"/>
      <c r="AR35" s="2"/>
      <c r="AY35" s="3"/>
    </row>
    <row r="36" spans="1:51" x14ac:dyDescent="0.25">
      <c r="A36" s="152"/>
      <c r="B36" s="627"/>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7"/>
      <c r="C37" s="111"/>
      <c r="D37" s="184"/>
      <c r="E37" s="184"/>
      <c r="F37" s="186"/>
      <c r="G37" s="98"/>
      <c r="H37" s="99">
        <v>11</v>
      </c>
      <c r="I37" s="100" t="s">
        <v>488</v>
      </c>
      <c r="J37" s="138" t="s">
        <v>267</v>
      </c>
      <c r="K37" s="108"/>
      <c r="L37" s="97"/>
      <c r="M37" s="108"/>
      <c r="N37" s="150"/>
      <c r="O37" s="38"/>
      <c r="P37" s="38"/>
      <c r="AR37" s="2"/>
      <c r="AY37" s="3"/>
    </row>
    <row r="38" spans="1:51" x14ac:dyDescent="0.25">
      <c r="A38" s="152"/>
      <c r="B38" s="627"/>
      <c r="C38" s="111"/>
      <c r="D38" s="184"/>
      <c r="E38" s="184"/>
      <c r="F38" s="186"/>
      <c r="G38" s="98"/>
      <c r="H38" s="99">
        <v>10</v>
      </c>
      <c r="I38" s="100" t="s">
        <v>257</v>
      </c>
      <c r="J38" s="138" t="s">
        <v>268</v>
      </c>
      <c r="K38" s="108"/>
      <c r="L38" s="97"/>
      <c r="M38" s="108"/>
      <c r="N38" s="150"/>
      <c r="O38" s="38"/>
      <c r="P38" s="38"/>
      <c r="AR38" s="2"/>
      <c r="AY38" s="3"/>
    </row>
    <row r="39" spans="1:51" x14ac:dyDescent="0.25">
      <c r="A39" s="152"/>
      <c r="B39" s="627"/>
      <c r="C39" s="111"/>
      <c r="D39" s="184"/>
      <c r="E39" s="184"/>
      <c r="F39" s="186"/>
      <c r="G39" s="98"/>
      <c r="H39" s="99">
        <v>9</v>
      </c>
      <c r="I39" s="100" t="s">
        <v>258</v>
      </c>
      <c r="J39" s="139">
        <v>5000000</v>
      </c>
      <c r="K39" s="108"/>
      <c r="L39" s="97"/>
      <c r="M39" s="108"/>
      <c r="N39" s="150"/>
      <c r="O39" s="38"/>
      <c r="P39" s="38"/>
      <c r="AR39" s="2"/>
      <c r="AY39" s="3"/>
    </row>
    <row r="40" spans="1:51" x14ac:dyDescent="0.25">
      <c r="A40" s="152"/>
      <c r="B40" s="627"/>
      <c r="C40" s="111"/>
      <c r="D40" s="184"/>
      <c r="E40" s="184"/>
      <c r="F40" s="186"/>
      <c r="G40" s="98"/>
      <c r="H40" s="99">
        <v>8</v>
      </c>
      <c r="I40" s="100" t="s">
        <v>259</v>
      </c>
      <c r="J40" s="139">
        <v>3000000</v>
      </c>
      <c r="K40" s="108"/>
      <c r="L40" s="97"/>
      <c r="M40" s="108"/>
      <c r="N40" s="150"/>
      <c r="O40" s="38"/>
      <c r="P40" s="38"/>
      <c r="AR40" s="2"/>
      <c r="AY40" s="3"/>
    </row>
    <row r="41" spans="1:51" x14ac:dyDescent="0.25">
      <c r="A41" s="152"/>
      <c r="B41" s="627"/>
      <c r="C41" s="111"/>
      <c r="D41" s="184"/>
      <c r="E41" s="184"/>
      <c r="F41" s="186"/>
      <c r="G41" s="98"/>
      <c r="H41" s="99">
        <v>7</v>
      </c>
      <c r="I41" s="100" t="s">
        <v>260</v>
      </c>
      <c r="J41" s="139">
        <v>1000000</v>
      </c>
      <c r="K41" s="108"/>
      <c r="L41" s="97"/>
      <c r="M41" s="108"/>
      <c r="N41" s="150"/>
      <c r="O41" s="38"/>
      <c r="P41" s="38"/>
      <c r="AR41" s="2"/>
      <c r="AY41" s="3"/>
    </row>
    <row r="42" spans="1:51" x14ac:dyDescent="0.25">
      <c r="A42" s="152"/>
      <c r="B42" s="627"/>
      <c r="C42" s="111"/>
      <c r="D42" s="184"/>
      <c r="E42" s="184"/>
      <c r="F42" s="186"/>
      <c r="G42" s="98"/>
      <c r="H42" s="99">
        <v>6</v>
      </c>
      <c r="I42" s="100" t="s">
        <v>265</v>
      </c>
      <c r="J42" s="139">
        <v>500000</v>
      </c>
      <c r="K42" s="108"/>
      <c r="L42" s="97"/>
      <c r="M42" s="108"/>
      <c r="N42" s="150"/>
      <c r="O42" s="38"/>
      <c r="P42" s="38"/>
      <c r="AR42" s="2"/>
      <c r="AY42" s="3"/>
    </row>
    <row r="43" spans="1:51" x14ac:dyDescent="0.25">
      <c r="A43" s="152"/>
      <c r="B43" s="627"/>
      <c r="C43" s="111"/>
      <c r="D43" s="184"/>
      <c r="E43" s="184"/>
      <c r="F43" s="186"/>
      <c r="G43" s="98"/>
      <c r="H43" s="99">
        <v>5</v>
      </c>
      <c r="I43" s="100" t="s">
        <v>264</v>
      </c>
      <c r="J43" s="139">
        <v>100000</v>
      </c>
      <c r="K43" s="108"/>
      <c r="L43" s="97"/>
      <c r="M43" s="108"/>
      <c r="N43" s="150"/>
      <c r="O43" s="38"/>
      <c r="P43" s="38"/>
      <c r="AR43" s="2"/>
      <c r="AY43" s="3"/>
    </row>
    <row r="44" spans="1:51" x14ac:dyDescent="0.25">
      <c r="A44" s="152"/>
      <c r="B44" s="627"/>
      <c r="C44" s="111"/>
      <c r="D44" s="184"/>
      <c r="E44" s="184"/>
      <c r="F44" s="186"/>
      <c r="G44" s="98"/>
      <c r="H44" s="99">
        <v>4</v>
      </c>
      <c r="I44" s="100" t="s">
        <v>487</v>
      </c>
      <c r="J44" s="139">
        <v>50000</v>
      </c>
      <c r="K44" s="108"/>
      <c r="L44" s="97"/>
      <c r="M44" s="108"/>
      <c r="N44" s="150"/>
      <c r="O44" s="38"/>
      <c r="P44" s="38"/>
      <c r="AR44" s="2"/>
      <c r="AY44" s="3"/>
    </row>
    <row r="45" spans="1:51" x14ac:dyDescent="0.25">
      <c r="A45" s="152"/>
      <c r="B45" s="627"/>
      <c r="C45" s="111"/>
      <c r="D45" s="184"/>
      <c r="E45" s="184"/>
      <c r="F45" s="186"/>
      <c r="G45" s="98"/>
      <c r="H45" s="99">
        <v>3</v>
      </c>
      <c r="I45" s="100" t="s">
        <v>261</v>
      </c>
      <c r="J45" s="139">
        <v>30000</v>
      </c>
      <c r="K45" s="108"/>
      <c r="L45" s="97"/>
      <c r="M45" s="108"/>
      <c r="N45" s="150"/>
      <c r="O45" s="38"/>
      <c r="P45" s="38"/>
      <c r="AR45" s="2"/>
      <c r="AY45" s="3"/>
    </row>
    <row r="46" spans="1:51" x14ac:dyDescent="0.25">
      <c r="A46" s="152"/>
      <c r="B46" s="627"/>
      <c r="C46" s="111"/>
      <c r="D46" s="184"/>
      <c r="E46" s="184"/>
      <c r="F46" s="186"/>
      <c r="G46" s="98"/>
      <c r="H46" s="99">
        <v>2</v>
      </c>
      <c r="I46" s="100" t="s">
        <v>262</v>
      </c>
      <c r="J46" s="139">
        <v>10000</v>
      </c>
      <c r="K46" s="108"/>
      <c r="L46" s="97"/>
      <c r="M46" s="108"/>
      <c r="N46" s="150"/>
      <c r="O46" s="38"/>
      <c r="P46" s="38"/>
      <c r="AR46" s="2"/>
      <c r="AY46" s="3"/>
    </row>
    <row r="47" spans="1:51" x14ac:dyDescent="0.25">
      <c r="A47" s="152"/>
      <c r="B47" s="627"/>
      <c r="C47" s="111"/>
      <c r="D47" s="184"/>
      <c r="E47" s="184"/>
      <c r="F47" s="186"/>
      <c r="G47" s="98"/>
      <c r="H47" s="99">
        <v>1</v>
      </c>
      <c r="I47" s="100" t="s">
        <v>263</v>
      </c>
      <c r="J47" s="139">
        <v>5000</v>
      </c>
      <c r="K47" s="108"/>
      <c r="L47" s="97"/>
      <c r="M47" s="108"/>
      <c r="N47" s="150"/>
      <c r="O47" s="38"/>
      <c r="P47" s="38"/>
      <c r="AR47" s="2"/>
      <c r="AY47" s="3"/>
    </row>
    <row r="48" spans="1:51" x14ac:dyDescent="0.25">
      <c r="A48" s="152"/>
      <c r="B48" s="627"/>
      <c r="C48" s="111"/>
      <c r="D48" s="184"/>
      <c r="E48" s="184"/>
      <c r="F48" s="186"/>
      <c r="G48" s="98"/>
      <c r="H48" s="101">
        <v>0</v>
      </c>
      <c r="I48" s="102" t="s">
        <v>263</v>
      </c>
      <c r="J48" s="140">
        <v>1000</v>
      </c>
      <c r="K48" s="108"/>
      <c r="L48" s="97"/>
      <c r="M48" s="108"/>
      <c r="N48" s="150"/>
      <c r="O48" s="38"/>
      <c r="P48" s="38"/>
      <c r="AR48" s="2"/>
      <c r="AY48" s="3"/>
    </row>
    <row r="49" spans="1:51" x14ac:dyDescent="0.25">
      <c r="A49" s="152"/>
      <c r="B49" s="627"/>
      <c r="C49" s="111"/>
      <c r="D49" s="106"/>
      <c r="E49" s="106"/>
      <c r="F49" s="98"/>
      <c r="G49" s="98"/>
      <c r="H49" s="98"/>
      <c r="I49" s="106"/>
      <c r="J49" s="93"/>
      <c r="K49" s="93"/>
      <c r="L49" s="128"/>
      <c r="M49" s="93"/>
      <c r="N49" s="150"/>
      <c r="O49" s="38"/>
      <c r="P49" s="38"/>
    </row>
    <row r="50" spans="1:51" x14ac:dyDescent="0.25">
      <c r="A50" s="152"/>
      <c r="B50" s="627"/>
      <c r="C50" s="111"/>
      <c r="D50" s="85" t="s">
        <v>240</v>
      </c>
      <c r="E50" s="142" t="s">
        <v>403</v>
      </c>
      <c r="F50" s="98"/>
      <c r="G50" s="98"/>
      <c r="H50" s="98"/>
      <c r="I50" s="86"/>
      <c r="J50" s="93"/>
      <c r="K50" s="93"/>
      <c r="L50" s="128"/>
      <c r="M50" s="93"/>
      <c r="N50" s="150"/>
      <c r="O50" s="38"/>
      <c r="P50" s="38"/>
    </row>
    <row r="51" spans="1:51" x14ac:dyDescent="0.25">
      <c r="A51" s="152"/>
      <c r="B51" s="627"/>
      <c r="C51" s="111"/>
      <c r="D51" s="85" t="s">
        <v>241</v>
      </c>
      <c r="E51" s="462" t="str">
        <f>'CC Setup Request Form'!H73</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0.5" customHeight="1" thickBot="1" x14ac:dyDescent="0.3">
      <c r="A52" s="152"/>
      <c r="B52" s="627"/>
      <c r="C52" s="114"/>
      <c r="D52" s="129"/>
      <c r="E52" s="129"/>
      <c r="F52" s="130"/>
      <c r="G52" s="130"/>
      <c r="H52" s="130"/>
      <c r="I52" s="119"/>
      <c r="J52" s="131"/>
      <c r="K52" s="131"/>
      <c r="L52" s="132"/>
      <c r="M52" s="93"/>
      <c r="N52" s="150"/>
    </row>
    <row r="53" spans="1:51" ht="8.25" customHeight="1" thickBot="1" x14ac:dyDescent="0.3">
      <c r="A53" s="152"/>
      <c r="B53" s="627"/>
      <c r="C53" s="146"/>
      <c r="D53" s="85"/>
      <c r="E53" s="85"/>
      <c r="F53" s="88"/>
      <c r="G53" s="88"/>
      <c r="H53" s="88"/>
      <c r="I53" s="86"/>
      <c r="J53" s="93"/>
      <c r="K53" s="93"/>
      <c r="L53" s="93"/>
      <c r="M53" s="93"/>
      <c r="N53" s="150"/>
    </row>
    <row r="54" spans="1:51" ht="6" customHeight="1" x14ac:dyDescent="0.25">
      <c r="A54" s="152"/>
      <c r="B54" s="627"/>
      <c r="C54" s="122"/>
      <c r="D54" s="123"/>
      <c r="E54" s="123"/>
      <c r="F54" s="124"/>
      <c r="G54" s="124"/>
      <c r="H54" s="124"/>
      <c r="I54" s="125"/>
      <c r="J54" s="126"/>
      <c r="K54" s="126"/>
      <c r="L54" s="127"/>
      <c r="M54" s="93"/>
      <c r="N54" s="150"/>
    </row>
    <row r="55" spans="1:51" ht="15.75" customHeight="1" x14ac:dyDescent="0.25">
      <c r="A55" s="152"/>
      <c r="B55" s="627"/>
      <c r="C55" s="111"/>
      <c r="D55" s="229" t="s">
        <v>405</v>
      </c>
      <c r="E55" s="85"/>
      <c r="F55" s="88"/>
      <c r="G55" s="88"/>
      <c r="H55" s="88"/>
      <c r="I55" s="86"/>
      <c r="J55" s="93"/>
      <c r="K55" s="93"/>
      <c r="L55" s="128"/>
      <c r="M55" s="93"/>
      <c r="N55" s="150"/>
    </row>
    <row r="56" spans="1:51" ht="6" customHeight="1" x14ac:dyDescent="0.25">
      <c r="A56" s="152"/>
      <c r="B56" s="627"/>
      <c r="C56" s="111"/>
      <c r="D56" s="229"/>
      <c r="E56" s="85"/>
      <c r="F56" s="88"/>
      <c r="G56" s="88"/>
      <c r="H56" s="88"/>
      <c r="I56" s="86"/>
      <c r="J56" s="93"/>
      <c r="K56" s="93"/>
      <c r="L56" s="128"/>
      <c r="M56" s="93"/>
      <c r="N56" s="150"/>
    </row>
    <row r="57" spans="1:51" x14ac:dyDescent="0.25">
      <c r="A57" s="152"/>
      <c r="B57" s="627"/>
      <c r="C57" s="111"/>
      <c r="D57" s="84" t="s">
        <v>404</v>
      </c>
      <c r="E57" s="85"/>
      <c r="F57" s="88"/>
      <c r="G57" s="88"/>
      <c r="H57" s="88"/>
      <c r="I57" s="86"/>
      <c r="J57" s="93"/>
      <c r="K57" s="93"/>
      <c r="L57" s="128"/>
      <c r="M57" s="93"/>
      <c r="N57" s="150"/>
    </row>
    <row r="58" spans="1:51" ht="6" customHeight="1" thickBot="1" x14ac:dyDescent="0.3">
      <c r="A58" s="152"/>
      <c r="B58" s="627"/>
      <c r="C58" s="111"/>
      <c r="D58" s="84"/>
      <c r="E58" s="85"/>
      <c r="F58" s="88"/>
      <c r="G58" s="88"/>
      <c r="H58" s="88"/>
      <c r="I58" s="86"/>
      <c r="J58" s="93"/>
      <c r="K58" s="93"/>
      <c r="L58" s="128"/>
      <c r="M58" s="93"/>
      <c r="N58" s="150"/>
    </row>
    <row r="59" spans="1:51" x14ac:dyDescent="0.25">
      <c r="A59" s="152"/>
      <c r="B59" s="627"/>
      <c r="C59" s="111"/>
      <c r="D59" s="550"/>
      <c r="E59" s="551"/>
      <c r="F59" s="88"/>
      <c r="G59" s="88"/>
      <c r="H59" s="88"/>
      <c r="I59" s="86"/>
      <c r="J59" s="93"/>
      <c r="K59" s="93"/>
      <c r="L59" s="128"/>
      <c r="M59" s="93"/>
      <c r="N59" s="150"/>
    </row>
    <row r="60" spans="1:51" x14ac:dyDescent="0.25">
      <c r="A60" s="152"/>
      <c r="B60" s="627"/>
      <c r="C60" s="111"/>
      <c r="D60" s="552"/>
      <c r="E60" s="553"/>
      <c r="F60" s="88"/>
      <c r="G60" s="88"/>
      <c r="H60" s="88"/>
      <c r="I60" s="86"/>
      <c r="J60" s="93"/>
      <c r="K60" s="93"/>
      <c r="L60" s="128"/>
      <c r="M60" s="93"/>
      <c r="N60" s="150"/>
    </row>
    <row r="61" spans="1:51" ht="16.5" thickBot="1" x14ac:dyDescent="0.3">
      <c r="A61" s="152"/>
      <c r="B61" s="627"/>
      <c r="C61" s="111"/>
      <c r="D61" s="554"/>
      <c r="E61" s="555"/>
      <c r="F61" s="88"/>
      <c r="G61" s="88"/>
      <c r="H61" s="88"/>
      <c r="I61" s="86"/>
      <c r="J61" s="93"/>
      <c r="K61" s="93"/>
      <c r="L61" s="128"/>
      <c r="M61" s="93"/>
      <c r="N61" s="150"/>
    </row>
    <row r="62" spans="1:51" x14ac:dyDescent="0.25">
      <c r="A62" s="152"/>
      <c r="B62" s="627"/>
      <c r="C62" s="111"/>
      <c r="D62" s="144" t="s">
        <v>242</v>
      </c>
      <c r="E62" s="85"/>
      <c r="F62" s="91"/>
      <c r="G62" s="88"/>
      <c r="H62" s="88"/>
      <c r="I62" s="86"/>
      <c r="J62" s="93"/>
      <c r="K62" s="93"/>
      <c r="L62" s="128"/>
      <c r="M62" s="93"/>
      <c r="N62" s="150"/>
    </row>
    <row r="63" spans="1:51" ht="6" customHeight="1" thickBot="1" x14ac:dyDescent="0.3">
      <c r="A63" s="152"/>
      <c r="B63" s="627"/>
      <c r="C63" s="111"/>
      <c r="D63" s="84"/>
      <c r="E63" s="85"/>
      <c r="F63" s="88"/>
      <c r="G63" s="88"/>
      <c r="H63" s="88"/>
      <c r="I63" s="86"/>
      <c r="J63" s="93"/>
      <c r="K63" s="93"/>
      <c r="L63" s="128"/>
      <c r="M63" s="93"/>
      <c r="N63" s="150"/>
    </row>
    <row r="64" spans="1:51" ht="16.5" customHeight="1" thickBot="1" x14ac:dyDescent="0.3">
      <c r="A64" s="152"/>
      <c r="B64" s="627"/>
      <c r="C64" s="111"/>
      <c r="D64" s="629" t="str">
        <f>_xlfn.TEXTJOIN(", ", TRUE,'CC Setup Request Form'!H106,'CC Setup Request Form'!H107)</f>
        <v>Neesha Ark, Manager, Finance &amp; Accounting Services, VCHRI</v>
      </c>
      <c r="E64" s="630"/>
      <c r="F64" s="107"/>
      <c r="G64" s="88"/>
      <c r="H64" s="88"/>
      <c r="I64" s="86"/>
      <c r="J64" s="93"/>
      <c r="K64" s="93"/>
      <c r="L64" s="128"/>
      <c r="M64" s="93"/>
      <c r="N64" s="150"/>
    </row>
    <row r="65" spans="1:52" x14ac:dyDescent="0.25">
      <c r="A65" s="152"/>
      <c r="B65" s="627"/>
      <c r="C65" s="111"/>
      <c r="D65" s="144" t="s">
        <v>243</v>
      </c>
      <c r="E65" s="94"/>
      <c r="F65" s="88"/>
      <c r="G65" s="88"/>
      <c r="H65" s="88"/>
      <c r="I65" s="86"/>
      <c r="J65" s="93"/>
      <c r="K65" s="93"/>
      <c r="L65" s="128"/>
      <c r="M65" s="93"/>
      <c r="N65" s="150"/>
    </row>
    <row r="66" spans="1:52" ht="6" customHeight="1" thickBot="1" x14ac:dyDescent="0.3">
      <c r="A66" s="152"/>
      <c r="B66" s="627"/>
      <c r="C66" s="111"/>
      <c r="D66" s="84"/>
      <c r="E66" s="85"/>
      <c r="F66" s="88"/>
      <c r="G66" s="88"/>
      <c r="H66" s="88"/>
      <c r="I66" s="86"/>
      <c r="J66" s="93"/>
      <c r="K66" s="93"/>
      <c r="L66" s="128"/>
      <c r="M66" s="93"/>
      <c r="N66" s="150"/>
    </row>
    <row r="67" spans="1:52" ht="16.5" thickBot="1" x14ac:dyDescent="0.3">
      <c r="A67" s="152"/>
      <c r="B67" s="627"/>
      <c r="C67" s="111"/>
      <c r="D67" s="165"/>
      <c r="E67" s="85"/>
      <c r="F67" s="88"/>
      <c r="G67" s="88"/>
      <c r="H67" s="88"/>
      <c r="I67" s="86"/>
      <c r="J67" s="93"/>
      <c r="K67" s="93"/>
      <c r="L67" s="128"/>
      <c r="M67" s="93"/>
      <c r="N67" s="150"/>
    </row>
    <row r="68" spans="1:52" x14ac:dyDescent="0.25">
      <c r="A68" s="152"/>
      <c r="B68" s="627"/>
      <c r="C68" s="111"/>
      <c r="D68" s="144" t="s">
        <v>115</v>
      </c>
      <c r="E68" s="85"/>
      <c r="F68" s="88"/>
      <c r="G68" s="88"/>
      <c r="H68" s="88"/>
      <c r="I68" s="86"/>
      <c r="J68" s="93"/>
      <c r="K68" s="93"/>
      <c r="L68" s="128"/>
      <c r="M68" s="93"/>
      <c r="N68" s="150"/>
    </row>
    <row r="69" spans="1:52" ht="3.75" customHeight="1" thickBot="1" x14ac:dyDescent="0.3">
      <c r="A69" s="152"/>
      <c r="B69" s="627"/>
      <c r="C69" s="114"/>
      <c r="D69" s="143"/>
      <c r="E69" s="129"/>
      <c r="F69" s="118"/>
      <c r="G69" s="118"/>
      <c r="H69" s="118"/>
      <c r="I69" s="119"/>
      <c r="J69" s="131"/>
      <c r="K69" s="131"/>
      <c r="L69" s="132"/>
      <c r="M69" s="93"/>
      <c r="N69" s="150"/>
    </row>
    <row r="70" spans="1:52" ht="9.75" customHeight="1" x14ac:dyDescent="0.25">
      <c r="A70" s="152"/>
      <c r="B70" s="627"/>
      <c r="C70" s="146"/>
      <c r="D70" s="84"/>
      <c r="E70" s="85"/>
      <c r="F70" s="88"/>
      <c r="G70" s="88"/>
      <c r="H70" s="88"/>
      <c r="I70" s="86"/>
      <c r="J70" s="93"/>
      <c r="K70" s="93"/>
      <c r="L70" s="93"/>
      <c r="M70" s="93"/>
      <c r="N70" s="150"/>
    </row>
    <row r="71" spans="1:52" x14ac:dyDescent="0.25">
      <c r="A71" s="152"/>
      <c r="B71" s="627"/>
      <c r="C71" s="147"/>
      <c r="D71" s="141" t="s">
        <v>406</v>
      </c>
      <c r="E71" s="85"/>
      <c r="F71" s="88"/>
      <c r="G71" s="88"/>
      <c r="H71" s="88"/>
      <c r="I71" s="86"/>
      <c r="J71" s="93"/>
      <c r="K71" s="93"/>
      <c r="L71" s="93"/>
      <c r="M71" s="93"/>
      <c r="N71" s="150"/>
    </row>
    <row r="72" spans="1:52" x14ac:dyDescent="0.25">
      <c r="A72" s="152"/>
      <c r="B72" s="627"/>
      <c r="C72" s="146"/>
      <c r="D72" s="141" t="s">
        <v>407</v>
      </c>
      <c r="E72" s="85"/>
      <c r="F72" s="88"/>
      <c r="G72" s="88"/>
      <c r="H72" s="88"/>
      <c r="I72" s="86"/>
      <c r="J72" s="93"/>
      <c r="K72" s="93"/>
      <c r="L72" s="93"/>
      <c r="M72" s="93"/>
      <c r="N72" s="150"/>
    </row>
    <row r="73" spans="1:52" ht="3.75" customHeight="1" x14ac:dyDescent="0.25">
      <c r="A73" s="152"/>
      <c r="B73" s="627"/>
      <c r="C73" s="146"/>
      <c r="D73" s="84"/>
      <c r="E73" s="85"/>
      <c r="F73" s="88"/>
      <c r="G73" s="88"/>
      <c r="H73" s="88"/>
      <c r="I73" s="86"/>
      <c r="J73" s="93"/>
      <c r="K73" s="93"/>
      <c r="L73" s="93"/>
      <c r="M73" s="93"/>
      <c r="N73" s="150"/>
    </row>
    <row r="74" spans="1:52" x14ac:dyDescent="0.25">
      <c r="A74" s="152"/>
      <c r="B74" s="627"/>
      <c r="C74" s="489"/>
      <c r="D74" s="532"/>
      <c r="E74" s="531" t="s">
        <v>708</v>
      </c>
      <c r="F74" s="533" t="s">
        <v>709</v>
      </c>
      <c r="G74" s="88"/>
      <c r="H74" s="88"/>
      <c r="I74" s="86"/>
      <c r="J74" s="84"/>
      <c r="K74" s="93"/>
      <c r="L74" s="93"/>
      <c r="M74" s="93"/>
      <c r="N74" s="150"/>
      <c r="AS74" s="1"/>
      <c r="AZ74" s="2"/>
    </row>
    <row r="75" spans="1:52" ht="15.75" customHeight="1" x14ac:dyDescent="0.25">
      <c r="A75" s="152"/>
      <c r="B75" s="627"/>
      <c r="C75" s="489"/>
      <c r="D75" s="84"/>
      <c r="E75" s="85"/>
      <c r="F75" s="88"/>
      <c r="G75" s="88"/>
      <c r="H75" s="88"/>
      <c r="I75" s="86"/>
      <c r="J75" s="93"/>
      <c r="K75" s="93"/>
      <c r="L75" s="93"/>
      <c r="M75" s="93"/>
      <c r="N75" s="150"/>
      <c r="AS75" s="1"/>
      <c r="AZ75" s="2"/>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2" x14ac:dyDescent="0.25">
      <c r="A77" s="3"/>
      <c r="B77" s="42"/>
      <c r="C77" s="42"/>
      <c r="D77" s="3"/>
      <c r="E77" s="40"/>
      <c r="F77" s="41"/>
      <c r="G77" s="41"/>
      <c r="H77" s="41"/>
      <c r="I77" s="8"/>
      <c r="AF77" s="3"/>
      <c r="AG77" s="3"/>
      <c r="AH77" s="3"/>
      <c r="AI77" s="3"/>
      <c r="AJ77" s="3"/>
      <c r="AK77" s="3"/>
      <c r="AL77" s="3"/>
      <c r="AM77" s="3"/>
      <c r="AN77" s="3"/>
      <c r="AO77" s="3"/>
      <c r="AP77" s="3"/>
      <c r="AQ77" s="3"/>
      <c r="AR77" s="3"/>
      <c r="AS77" s="3"/>
      <c r="AT77" s="3"/>
      <c r="AU77" s="3"/>
      <c r="AV77" s="3"/>
      <c r="AW77" s="3"/>
      <c r="AX77" s="3"/>
      <c r="AY77" s="3"/>
    </row>
    <row r="78" spans="1:52" x14ac:dyDescent="0.25">
      <c r="A78" s="3"/>
      <c r="B78" s="42"/>
      <c r="C78" s="42"/>
      <c r="D78" s="3"/>
      <c r="E78" s="40"/>
      <c r="F78" s="41"/>
      <c r="G78" s="41"/>
      <c r="H78" s="41"/>
      <c r="I78" s="8"/>
      <c r="AF78" s="3"/>
      <c r="AG78" s="3"/>
      <c r="AH78" s="3"/>
      <c r="AI78" s="3"/>
      <c r="AJ78" s="3"/>
      <c r="AK78" s="3"/>
      <c r="AL78" s="3"/>
      <c r="AM78" s="3"/>
      <c r="AN78" s="3"/>
      <c r="AO78" s="3"/>
      <c r="AP78" s="3"/>
      <c r="AQ78" s="3"/>
      <c r="AR78" s="3"/>
      <c r="AS78" s="3"/>
      <c r="AT78" s="3"/>
      <c r="AU78" s="3"/>
      <c r="AV78" s="3"/>
      <c r="AW78" s="3"/>
      <c r="AX78" s="3"/>
      <c r="AY78" s="3"/>
    </row>
    <row r="79" spans="1:52" x14ac:dyDescent="0.25">
      <c r="A79" s="3"/>
      <c r="B79" s="42"/>
      <c r="C79" s="42"/>
      <c r="D79" s="3"/>
      <c r="E79" s="40"/>
      <c r="F79" s="41"/>
      <c r="G79" s="41"/>
      <c r="H79" s="41"/>
      <c r="I79" s="8"/>
      <c r="AF79" s="3"/>
      <c r="AG79" s="3"/>
      <c r="AH79" s="3"/>
      <c r="AI79" s="3"/>
      <c r="AJ79" s="3"/>
      <c r="AK79" s="3"/>
      <c r="AL79" s="3"/>
      <c r="AM79" s="3"/>
      <c r="AN79" s="3"/>
      <c r="AO79" s="3"/>
      <c r="AP79" s="3"/>
      <c r="AQ79" s="3"/>
      <c r="AR79" s="3"/>
      <c r="AS79" s="3"/>
      <c r="AT79" s="3"/>
      <c r="AU79" s="3"/>
      <c r="AV79" s="3"/>
      <c r="AW79" s="3"/>
      <c r="AX79" s="3"/>
      <c r="AY79" s="3"/>
    </row>
    <row r="80" spans="1:52" x14ac:dyDescent="0.25">
      <c r="A80" s="3"/>
      <c r="B80" s="42"/>
      <c r="C80" s="42"/>
      <c r="D80" s="3"/>
      <c r="E80" s="40"/>
      <c r="F80" s="41"/>
      <c r="G80" s="41"/>
      <c r="H80" s="41"/>
      <c r="I80" s="8"/>
      <c r="AF80" s="3"/>
      <c r="AG80" s="3"/>
      <c r="AH80" s="3"/>
      <c r="AI80" s="3"/>
      <c r="AJ80" s="3"/>
      <c r="AK80" s="3"/>
      <c r="AL80" s="3"/>
      <c r="AM80" s="3"/>
      <c r="AN80" s="3"/>
      <c r="AO80" s="3"/>
      <c r="AP80" s="3"/>
      <c r="AQ80" s="3"/>
      <c r="AR80" s="3"/>
      <c r="AS80" s="3"/>
      <c r="AT80" s="3"/>
      <c r="AU80" s="3"/>
      <c r="AV80" s="3"/>
      <c r="AW80" s="3"/>
      <c r="AX80" s="3"/>
      <c r="AY80" s="3"/>
    </row>
  </sheetData>
  <sheetProtection algorithmName="SHA-512" hashValue="E0S2VGs/gXz+a3hXrvlMU63S/9f6AJ9mnhj3n+7k1Jg6a9FCBfTNn52+lmSDS7oGQbYddDgMLf+Nu0fIeQAHwQ==" saltValue="TDGfKwqvKg/JtsAtRMV9wg==" spinCount="100000" sheet="1" scenarios="1"/>
  <mergeCells count="14">
    <mergeCell ref="E1:K1"/>
    <mergeCell ref="E2:K2"/>
    <mergeCell ref="E3:K3"/>
    <mergeCell ref="I26:L26"/>
    <mergeCell ref="E26:H26"/>
    <mergeCell ref="H35:J35"/>
    <mergeCell ref="D64:E64"/>
    <mergeCell ref="B6:B75"/>
    <mergeCell ref="J8:K8"/>
    <mergeCell ref="J9:K9"/>
    <mergeCell ref="J10:K10"/>
    <mergeCell ref="J11:K11"/>
    <mergeCell ref="J12:K12"/>
    <mergeCell ref="J13:K13"/>
  </mergeCells>
  <conditionalFormatting sqref="J12:K12">
    <cfRule type="cellIs" dxfId="12" priority="1" operator="equal">
      <formula>"VCH Employee ID"</formula>
    </cfRule>
  </conditionalFormatting>
  <conditionalFormatting sqref="J13:K13">
    <cfRule type="cellIs" dxfId="11" priority="2" operator="equal">
      <formula>"VCH Peoplesoft ID"</formula>
    </cfRule>
  </conditionalFormatting>
  <hyperlinks>
    <hyperlink ref="F74" r:id="rId1" xr:uid="{3D85E4B4-0888-4433-8993-E338D20D33D8}"/>
  </hyperlinks>
  <printOptions horizontalCentered="1" verticalCentered="1"/>
  <pageMargins left="0.1" right="0.1" top="0" bottom="0" header="0.3" footer="0.3"/>
  <pageSetup scale="67" fitToHeight="0" orientation="portrait" r:id="rId2"/>
  <ignoredErrors>
    <ignoredError sqref="K11 K8 K13 E51 K10" unlockedFormula="1"/>
    <ignoredError sqref="F36" calculatedColumn="1"/>
  </ignoredErrors>
  <drawing r:id="rId3"/>
  <legacyDrawing r:id="rId4"/>
  <mc:AlternateContent xmlns:mc="http://schemas.openxmlformats.org/markup-compatibility/2006">
    <mc:Choice Requires="x14">
      <controls>
        <mc:AlternateContent xmlns:mc="http://schemas.openxmlformats.org/markup-compatibility/2006">
          <mc:Choice Requires="x14">
            <control shapeId="9236" r:id="rId5" name="Drop Down 20">
              <controlPr locked="0" defaultSize="0" autoLine="0" autoPict="0">
                <anchor moveWithCells="1">
                  <from>
                    <xdr:col>8</xdr:col>
                    <xdr:colOff>1295400</xdr:colOff>
                    <xdr:row>5</xdr:row>
                    <xdr:rowOff>38100</xdr:rowOff>
                  </from>
                  <to>
                    <xdr:col>11</xdr:col>
                    <xdr:colOff>0</xdr:colOff>
                    <xdr:row>6</xdr:row>
                    <xdr:rowOff>28575</xdr:rowOff>
                  </to>
                </anchor>
              </controlPr>
            </control>
          </mc:Choice>
        </mc:AlternateContent>
      </controls>
    </mc:Choice>
  </mc:AlternateContent>
  <tableParts count="1">
    <tablePart r:id="rId6"/>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pageSetUpPr fitToPage="1"/>
  </sheetPr>
  <dimension ref="A1:AZ625"/>
  <sheetViews>
    <sheetView showGridLines="0" zoomScaleNormal="100" workbookViewId="0">
      <selection activeCell="J12" sqref="J12:K12"/>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1" t="s">
        <v>400</v>
      </c>
      <c r="F1" s="631"/>
      <c r="G1" s="631"/>
      <c r="H1" s="631"/>
      <c r="I1" s="631"/>
      <c r="J1" s="631"/>
      <c r="K1" s="631"/>
      <c r="L1" s="191"/>
      <c r="M1" s="201"/>
      <c r="N1" s="149"/>
    </row>
    <row r="2" spans="1:51" s="11" customFormat="1" ht="36.75" customHeight="1" x14ac:dyDescent="0.25">
      <c r="A2" s="192"/>
      <c r="B2" s="193"/>
      <c r="C2" s="193"/>
      <c r="D2" s="193"/>
      <c r="E2" s="632" t="s">
        <v>628</v>
      </c>
      <c r="F2" s="632"/>
      <c r="G2" s="632"/>
      <c r="H2" s="632"/>
      <c r="I2" s="632"/>
      <c r="J2" s="632"/>
      <c r="K2" s="632"/>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3" t="s">
        <v>281</v>
      </c>
      <c r="F3" s="633"/>
      <c r="G3" s="633"/>
      <c r="H3" s="633"/>
      <c r="I3" s="633"/>
      <c r="J3" s="633"/>
      <c r="K3" s="633"/>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7"/>
      <c r="C6" s="111"/>
      <c r="D6" s="84" t="s">
        <v>244</v>
      </c>
      <c r="E6" s="85"/>
      <c r="F6" s="85"/>
      <c r="G6" s="85"/>
      <c r="H6" s="85"/>
      <c r="I6" s="86"/>
      <c r="J6" s="87">
        <v>1</v>
      </c>
      <c r="K6" s="87"/>
      <c r="L6" s="112"/>
      <c r="M6" s="87"/>
      <c r="N6" s="150"/>
    </row>
    <row r="7" spans="1:51" ht="10.5" customHeight="1" x14ac:dyDescent="0.25">
      <c r="A7" s="152"/>
      <c r="B7" s="627"/>
      <c r="C7" s="111"/>
      <c r="D7" s="85"/>
      <c r="E7" s="85"/>
      <c r="F7" s="85"/>
      <c r="G7" s="85"/>
      <c r="H7" s="85"/>
      <c r="I7" s="86"/>
      <c r="J7" s="87"/>
      <c r="K7" s="87"/>
      <c r="L7" s="112"/>
      <c r="M7" s="87"/>
      <c r="N7" s="150"/>
    </row>
    <row r="8" spans="1:51" ht="15.75" customHeight="1" x14ac:dyDescent="0.25">
      <c r="A8" s="152"/>
      <c r="B8" s="627"/>
      <c r="C8" s="111"/>
      <c r="D8" s="84" t="s">
        <v>238</v>
      </c>
      <c r="E8" s="85"/>
      <c r="F8" s="88" t="s">
        <v>113</v>
      </c>
      <c r="G8" s="88"/>
      <c r="H8" s="88"/>
      <c r="I8" s="86"/>
      <c r="J8" s="649" t="str">
        <f>FirstName3&amp;" "&amp;LastName3</f>
        <v xml:space="preserve"> </v>
      </c>
      <c r="K8" s="650"/>
      <c r="L8" s="113"/>
      <c r="M8" s="89"/>
      <c r="N8" s="150"/>
    </row>
    <row r="9" spans="1:51" x14ac:dyDescent="0.25">
      <c r="A9" s="152"/>
      <c r="B9" s="627"/>
      <c r="C9" s="111"/>
      <c r="D9" s="85"/>
      <c r="E9" s="85"/>
      <c r="F9" s="88" t="s">
        <v>228</v>
      </c>
      <c r="G9" s="88"/>
      <c r="H9" s="88"/>
      <c r="I9" s="86"/>
      <c r="J9" s="649" t="str">
        <f>IF('CC Setup Request Form'!H80="","",'CC Setup Request Form'!H80)</f>
        <v/>
      </c>
      <c r="K9" s="650"/>
      <c r="L9" s="113"/>
      <c r="M9" s="89"/>
      <c r="N9" s="150"/>
    </row>
    <row r="10" spans="1:51" x14ac:dyDescent="0.25">
      <c r="A10" s="152"/>
      <c r="B10" s="627"/>
      <c r="C10" s="111"/>
      <c r="D10" s="85"/>
      <c r="E10" s="85"/>
      <c r="F10" s="88" t="s">
        <v>114</v>
      </c>
      <c r="G10" s="88"/>
      <c r="H10" s="88"/>
      <c r="I10" s="86"/>
      <c r="J10" s="651" t="str">
        <f>IF('CC Setup Request Form'!H81="","",'CC Setup Request Form'!H81)</f>
        <v/>
      </c>
      <c r="K10" s="652"/>
      <c r="L10" s="113"/>
      <c r="M10" s="89"/>
      <c r="N10" s="150"/>
    </row>
    <row r="11" spans="1:51" x14ac:dyDescent="0.25">
      <c r="A11" s="152"/>
      <c r="B11" s="627"/>
      <c r="C11" s="111"/>
      <c r="D11" s="85"/>
      <c r="E11" s="85"/>
      <c r="F11" s="88" t="s">
        <v>245</v>
      </c>
      <c r="G11" s="88"/>
      <c r="H11" s="88"/>
      <c r="I11" s="86"/>
      <c r="J11" s="649" t="str">
        <f>IF('CC Setup Request Form'!H82="","",'CC Setup Request Form'!H82)</f>
        <v/>
      </c>
      <c r="K11" s="650"/>
      <c r="L11" s="113"/>
      <c r="M11" s="89"/>
      <c r="N11" s="150"/>
      <c r="R11" s="38"/>
    </row>
    <row r="12" spans="1:51" x14ac:dyDescent="0.25">
      <c r="A12" s="152"/>
      <c r="B12" s="627"/>
      <c r="C12" s="111"/>
      <c r="D12" s="85"/>
      <c r="E12" s="85"/>
      <c r="F12" s="88" t="s">
        <v>246</v>
      </c>
      <c r="G12" s="88"/>
      <c r="H12" s="88"/>
      <c r="I12" s="86"/>
      <c r="J12" s="643" t="s">
        <v>712</v>
      </c>
      <c r="K12" s="644"/>
      <c r="L12" s="113"/>
      <c r="M12" s="89"/>
      <c r="N12" s="150"/>
      <c r="R12" s="44"/>
    </row>
    <row r="13" spans="1:51" x14ac:dyDescent="0.25">
      <c r="A13" s="152"/>
      <c r="B13" s="627"/>
      <c r="C13" s="111"/>
      <c r="D13" s="85"/>
      <c r="E13" s="88"/>
      <c r="F13" s="88" t="s">
        <v>401</v>
      </c>
      <c r="G13" s="88"/>
      <c r="H13" s="88"/>
      <c r="I13" s="86"/>
      <c r="J13" s="645" t="s">
        <v>544</v>
      </c>
      <c r="K13" s="646"/>
      <c r="L13" s="113"/>
      <c r="M13" s="89"/>
      <c r="N13" s="150"/>
      <c r="R13" s="38"/>
    </row>
    <row r="14" spans="1:51" x14ac:dyDescent="0.25">
      <c r="A14" s="152"/>
      <c r="B14" s="627"/>
      <c r="C14" s="111"/>
      <c r="D14" s="85"/>
      <c r="E14" s="85"/>
      <c r="F14" s="88"/>
      <c r="G14" s="88"/>
      <c r="H14" s="88"/>
      <c r="I14" s="86"/>
      <c r="J14" s="89"/>
      <c r="K14" s="89"/>
      <c r="L14" s="113"/>
      <c r="M14" s="89"/>
      <c r="N14" s="150"/>
    </row>
    <row r="15" spans="1:51" x14ac:dyDescent="0.25">
      <c r="A15" s="152"/>
      <c r="B15" s="627"/>
      <c r="C15" s="111"/>
      <c r="D15" s="84" t="s">
        <v>402</v>
      </c>
      <c r="E15" s="85"/>
      <c r="F15" s="88"/>
      <c r="G15" s="88"/>
      <c r="H15" s="88"/>
      <c r="I15" s="86"/>
      <c r="J15" s="89"/>
      <c r="K15" s="89"/>
      <c r="L15" s="113"/>
      <c r="M15" s="89"/>
      <c r="N15" s="150"/>
    </row>
    <row r="16" spans="1:51" ht="0.75" customHeight="1" x14ac:dyDescent="0.25">
      <c r="A16" s="152"/>
      <c r="B16" s="627"/>
      <c r="C16" s="111"/>
      <c r="D16" s="85"/>
      <c r="E16" s="85"/>
      <c r="F16" s="88"/>
      <c r="G16" s="88"/>
      <c r="H16" s="88"/>
      <c r="I16" s="86"/>
      <c r="J16" s="89"/>
      <c r="K16" s="89"/>
      <c r="L16" s="113"/>
      <c r="M16" s="89"/>
      <c r="N16" s="150"/>
    </row>
    <row r="17" spans="1:14" x14ac:dyDescent="0.25">
      <c r="A17" s="152"/>
      <c r="B17" s="627"/>
      <c r="C17" s="111"/>
      <c r="D17" s="88" t="s">
        <v>252</v>
      </c>
      <c r="E17" s="85"/>
      <c r="F17" s="88"/>
      <c r="G17" s="88"/>
      <c r="H17" s="88"/>
      <c r="I17" s="86"/>
      <c r="J17" s="89"/>
      <c r="K17" s="89"/>
      <c r="L17" s="113"/>
      <c r="M17" s="89"/>
      <c r="N17" s="150"/>
    </row>
    <row r="18" spans="1:14" x14ac:dyDescent="0.25">
      <c r="A18" s="152"/>
      <c r="B18" s="627"/>
      <c r="C18" s="111"/>
      <c r="D18" s="90" t="s">
        <v>250</v>
      </c>
      <c r="E18" s="85"/>
      <c r="F18" s="88"/>
      <c r="G18" s="88"/>
      <c r="H18" s="88"/>
      <c r="I18" s="86"/>
      <c r="J18" s="89"/>
      <c r="K18" s="89"/>
      <c r="L18" s="113"/>
      <c r="M18" s="89"/>
      <c r="N18" s="150"/>
    </row>
    <row r="19" spans="1:14" x14ac:dyDescent="0.25">
      <c r="A19" s="152"/>
      <c r="B19" s="627"/>
      <c r="C19" s="111"/>
      <c r="D19" s="91" t="s">
        <v>251</v>
      </c>
      <c r="E19" s="85"/>
      <c r="F19" s="88"/>
      <c r="G19" s="88"/>
      <c r="H19" s="88"/>
      <c r="I19" s="86"/>
      <c r="J19" s="89"/>
      <c r="K19" s="89"/>
      <c r="L19" s="113"/>
      <c r="M19" s="89"/>
      <c r="N19" s="150"/>
    </row>
    <row r="20" spans="1:14" ht="6" customHeight="1" thickBot="1" x14ac:dyDescent="0.3">
      <c r="A20" s="152"/>
      <c r="B20" s="627"/>
      <c r="C20" s="111"/>
      <c r="D20" s="91"/>
      <c r="E20" s="85"/>
      <c r="F20" s="88"/>
      <c r="G20" s="88"/>
      <c r="H20" s="88"/>
      <c r="I20" s="86"/>
      <c r="J20" s="89"/>
      <c r="K20" s="89"/>
      <c r="L20" s="113"/>
      <c r="M20" s="89"/>
      <c r="N20" s="150"/>
    </row>
    <row r="21" spans="1:14" ht="16.5" thickTop="1" x14ac:dyDescent="0.25">
      <c r="A21" s="152"/>
      <c r="B21" s="627"/>
      <c r="C21" s="111"/>
      <c r="D21" s="85"/>
      <c r="E21" s="85"/>
      <c r="F21" s="85"/>
      <c r="G21" s="85"/>
      <c r="H21" s="85"/>
      <c r="I21" s="540"/>
      <c r="J21" s="541"/>
      <c r="K21" s="542"/>
      <c r="L21" s="113"/>
      <c r="M21" s="89"/>
      <c r="N21" s="150"/>
    </row>
    <row r="22" spans="1:14" x14ac:dyDescent="0.25">
      <c r="A22" s="152"/>
      <c r="B22" s="627"/>
      <c r="C22" s="111"/>
      <c r="D22" s="85"/>
      <c r="E22" s="85"/>
      <c r="F22" s="85"/>
      <c r="G22" s="85"/>
      <c r="H22" s="85"/>
      <c r="I22" s="543"/>
      <c r="J22" s="544"/>
      <c r="K22" s="545"/>
      <c r="L22" s="113"/>
      <c r="M22" s="89"/>
      <c r="N22" s="150"/>
    </row>
    <row r="23" spans="1:14" x14ac:dyDescent="0.25">
      <c r="A23" s="152"/>
      <c r="B23" s="627"/>
      <c r="C23" s="111"/>
      <c r="D23" s="85"/>
      <c r="E23" s="85"/>
      <c r="F23" s="85"/>
      <c r="G23" s="85"/>
      <c r="H23" s="85"/>
      <c r="I23" s="543"/>
      <c r="J23" s="544"/>
      <c r="K23" s="545"/>
      <c r="L23" s="113"/>
      <c r="M23" s="89"/>
      <c r="N23" s="150"/>
    </row>
    <row r="24" spans="1:14" x14ac:dyDescent="0.25">
      <c r="A24" s="152"/>
      <c r="B24" s="627"/>
      <c r="C24" s="111"/>
      <c r="D24" s="85"/>
      <c r="E24" s="85"/>
      <c r="F24" s="85"/>
      <c r="G24" s="85"/>
      <c r="H24" s="85"/>
      <c r="I24" s="543"/>
      <c r="J24" s="544"/>
      <c r="K24" s="545"/>
      <c r="L24" s="113"/>
      <c r="M24" s="89"/>
      <c r="N24" s="150"/>
    </row>
    <row r="25" spans="1:14" ht="16.5" thickBot="1" x14ac:dyDescent="0.3">
      <c r="A25" s="152"/>
      <c r="B25" s="627"/>
      <c r="C25" s="111"/>
      <c r="D25" s="85"/>
      <c r="E25" s="85"/>
      <c r="F25" s="85"/>
      <c r="G25" s="85"/>
      <c r="H25" s="85"/>
      <c r="I25" s="546"/>
      <c r="J25" s="547"/>
      <c r="K25" s="548"/>
      <c r="L25" s="113"/>
      <c r="M25" s="89"/>
      <c r="N25" s="150"/>
    </row>
    <row r="26" spans="1:14" ht="15" customHeight="1" thickTop="1" x14ac:dyDescent="0.25">
      <c r="A26" s="152"/>
      <c r="B26" s="627"/>
      <c r="C26" s="111"/>
      <c r="D26" s="92"/>
      <c r="E26" s="628"/>
      <c r="F26" s="628"/>
      <c r="G26" s="628"/>
      <c r="H26" s="628"/>
      <c r="I26" s="628" t="s">
        <v>282</v>
      </c>
      <c r="J26" s="628"/>
      <c r="K26" s="628"/>
      <c r="L26" s="634"/>
      <c r="M26" s="89"/>
      <c r="N26" s="150"/>
    </row>
    <row r="27" spans="1:14" ht="4.5" customHeight="1" thickBot="1" x14ac:dyDescent="0.3">
      <c r="A27" s="152"/>
      <c r="B27" s="627"/>
      <c r="C27" s="111"/>
      <c r="D27" s="92"/>
      <c r="E27" s="85"/>
      <c r="F27" s="88"/>
      <c r="G27" s="88"/>
      <c r="H27" s="88"/>
      <c r="I27" s="86"/>
      <c r="J27" s="89"/>
      <c r="K27" s="89"/>
      <c r="L27" s="113"/>
      <c r="M27" s="89"/>
      <c r="N27" s="150"/>
    </row>
    <row r="28" spans="1:14" ht="17.25" customHeight="1" thickBot="1" x14ac:dyDescent="0.3">
      <c r="A28" s="152"/>
      <c r="B28" s="627"/>
      <c r="C28" s="111"/>
      <c r="D28" s="91"/>
      <c r="E28" s="121"/>
      <c r="F28" s="85"/>
      <c r="G28" s="85"/>
      <c r="H28" s="88"/>
      <c r="I28" s="121"/>
      <c r="J28" s="121" t="s">
        <v>253</v>
      </c>
      <c r="K28" s="199" t="str">
        <f>IF('CC Setup Request Form'!H4="","",'CC Setup Request Form'!H4)</f>
        <v/>
      </c>
      <c r="L28" s="113"/>
      <c r="M28" s="89"/>
      <c r="N28" s="150"/>
    </row>
    <row r="29" spans="1:14" ht="10.5" customHeight="1" thickBot="1" x14ac:dyDescent="0.3">
      <c r="A29" s="152"/>
      <c r="B29" s="627"/>
      <c r="C29" s="114"/>
      <c r="D29" s="115"/>
      <c r="E29" s="116"/>
      <c r="F29" s="117"/>
      <c r="G29" s="117"/>
      <c r="H29" s="118"/>
      <c r="I29" s="119"/>
      <c r="J29" s="117"/>
      <c r="K29" s="117"/>
      <c r="L29" s="120"/>
      <c r="M29" s="89"/>
      <c r="N29" s="150"/>
    </row>
    <row r="30" spans="1:14" ht="8.25" customHeight="1" thickBot="1" x14ac:dyDescent="0.3">
      <c r="A30" s="152"/>
      <c r="B30" s="627"/>
      <c r="C30" s="200"/>
      <c r="D30" s="92"/>
      <c r="E30" s="85"/>
      <c r="F30" s="88"/>
      <c r="G30" s="88"/>
      <c r="H30" s="88"/>
      <c r="I30" s="86"/>
      <c r="J30" s="89"/>
      <c r="K30" s="89"/>
      <c r="L30" s="89"/>
      <c r="M30" s="89"/>
      <c r="N30" s="150"/>
    </row>
    <row r="31" spans="1:14" ht="7.5" customHeight="1" x14ac:dyDescent="0.25">
      <c r="A31" s="152"/>
      <c r="B31" s="627"/>
      <c r="C31" s="122"/>
      <c r="D31" s="123"/>
      <c r="E31" s="123"/>
      <c r="F31" s="124"/>
      <c r="G31" s="124"/>
      <c r="H31" s="124"/>
      <c r="I31" s="125"/>
      <c r="J31" s="126"/>
      <c r="K31" s="126"/>
      <c r="L31" s="127"/>
      <c r="M31" s="93"/>
      <c r="N31" s="150"/>
    </row>
    <row r="32" spans="1:14" x14ac:dyDescent="0.25">
      <c r="A32" s="152"/>
      <c r="B32" s="627"/>
      <c r="C32" s="111"/>
      <c r="D32" s="84" t="s">
        <v>247</v>
      </c>
      <c r="E32" s="85"/>
      <c r="F32" s="88"/>
      <c r="G32" s="88"/>
      <c r="H32" s="88"/>
      <c r="I32" s="86"/>
      <c r="J32" s="93"/>
      <c r="K32" s="93"/>
      <c r="L32" s="128"/>
      <c r="M32" s="93"/>
      <c r="N32" s="150"/>
    </row>
    <row r="33" spans="1:51" x14ac:dyDescent="0.25">
      <c r="A33" s="152"/>
      <c r="B33" s="627"/>
      <c r="C33" s="111"/>
      <c r="D33" s="94" t="s">
        <v>248</v>
      </c>
      <c r="E33" s="85"/>
      <c r="F33" s="95"/>
      <c r="G33" s="95"/>
      <c r="H33" s="95"/>
      <c r="I33" s="86"/>
      <c r="J33" s="93"/>
      <c r="K33" s="93"/>
      <c r="L33" s="128"/>
      <c r="M33" s="93"/>
      <c r="N33" s="150"/>
    </row>
    <row r="34" spans="1:51" x14ac:dyDescent="0.25">
      <c r="A34" s="152"/>
      <c r="B34" s="627"/>
      <c r="C34" s="111"/>
      <c r="D34" s="96"/>
      <c r="E34" s="85"/>
      <c r="F34" s="95"/>
      <c r="G34" s="95"/>
      <c r="H34" s="95"/>
      <c r="I34" s="86"/>
      <c r="J34" s="93"/>
      <c r="K34" s="93"/>
      <c r="L34" s="128"/>
      <c r="M34" s="93"/>
      <c r="N34" s="150"/>
    </row>
    <row r="35" spans="1:51" x14ac:dyDescent="0.25">
      <c r="A35" s="152"/>
      <c r="B35" s="627"/>
      <c r="C35" s="111"/>
      <c r="D35" s="133" t="s">
        <v>117</v>
      </c>
      <c r="E35" s="133" t="s">
        <v>280</v>
      </c>
      <c r="F35" s="134" t="s">
        <v>239</v>
      </c>
      <c r="G35" s="88"/>
      <c r="H35" s="586" t="s">
        <v>255</v>
      </c>
      <c r="I35" s="587"/>
      <c r="J35" s="588"/>
      <c r="K35" s="108"/>
      <c r="L35" s="97"/>
      <c r="M35" s="108"/>
      <c r="N35" s="150"/>
      <c r="O35" s="38"/>
      <c r="P35" s="38"/>
      <c r="AR35" s="2"/>
      <c r="AY35" s="3"/>
    </row>
    <row r="36" spans="1:51" x14ac:dyDescent="0.25">
      <c r="A36" s="152"/>
      <c r="B36" s="627"/>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7"/>
      <c r="C37" s="111"/>
      <c r="D37" s="184"/>
      <c r="E37" s="184"/>
      <c r="F37" s="186"/>
      <c r="G37" s="98"/>
      <c r="H37" s="99">
        <v>11</v>
      </c>
      <c r="I37" s="100" t="s">
        <v>488</v>
      </c>
      <c r="J37" s="138" t="s">
        <v>267</v>
      </c>
      <c r="K37" s="108"/>
      <c r="L37" s="97"/>
      <c r="M37" s="108"/>
      <c r="N37" s="150"/>
      <c r="O37" s="38"/>
      <c r="P37" s="38"/>
      <c r="AR37" s="2"/>
      <c r="AY37" s="3"/>
    </row>
    <row r="38" spans="1:51" x14ac:dyDescent="0.25">
      <c r="A38" s="152"/>
      <c r="B38" s="627"/>
      <c r="C38" s="111"/>
      <c r="D38" s="184"/>
      <c r="E38" s="184"/>
      <c r="F38" s="186"/>
      <c r="G38" s="98"/>
      <c r="H38" s="99">
        <v>10</v>
      </c>
      <c r="I38" s="100" t="s">
        <v>257</v>
      </c>
      <c r="J38" s="138" t="s">
        <v>268</v>
      </c>
      <c r="K38" s="108"/>
      <c r="L38" s="97"/>
      <c r="M38" s="108"/>
      <c r="N38" s="150"/>
      <c r="O38" s="38"/>
      <c r="P38" s="38"/>
      <c r="AR38" s="2"/>
      <c r="AY38" s="3"/>
    </row>
    <row r="39" spans="1:51" x14ac:dyDescent="0.25">
      <c r="A39" s="152"/>
      <c r="B39" s="627"/>
      <c r="C39" s="111"/>
      <c r="D39" s="184"/>
      <c r="E39" s="184"/>
      <c r="F39" s="186"/>
      <c r="G39" s="98"/>
      <c r="H39" s="99">
        <v>9</v>
      </c>
      <c r="I39" s="100" t="s">
        <v>258</v>
      </c>
      <c r="J39" s="139">
        <v>5000000</v>
      </c>
      <c r="K39" s="108"/>
      <c r="L39" s="97"/>
      <c r="M39" s="108"/>
      <c r="N39" s="150"/>
      <c r="O39" s="38"/>
      <c r="P39" s="38"/>
      <c r="AR39" s="2"/>
      <c r="AY39" s="3"/>
    </row>
    <row r="40" spans="1:51" x14ac:dyDescent="0.25">
      <c r="A40" s="152"/>
      <c r="B40" s="627"/>
      <c r="C40" s="111"/>
      <c r="D40" s="184"/>
      <c r="E40" s="184"/>
      <c r="F40" s="186"/>
      <c r="G40" s="98"/>
      <c r="H40" s="99">
        <v>8</v>
      </c>
      <c r="I40" s="100" t="s">
        <v>259</v>
      </c>
      <c r="J40" s="139">
        <v>3000000</v>
      </c>
      <c r="K40" s="108"/>
      <c r="L40" s="97"/>
      <c r="M40" s="108"/>
      <c r="N40" s="150"/>
      <c r="O40" s="38"/>
      <c r="P40" s="38"/>
      <c r="AR40" s="2"/>
      <c r="AY40" s="3"/>
    </row>
    <row r="41" spans="1:51" x14ac:dyDescent="0.25">
      <c r="A41" s="152"/>
      <c r="B41" s="627"/>
      <c r="C41" s="111"/>
      <c r="D41" s="184"/>
      <c r="E41" s="184"/>
      <c r="F41" s="186"/>
      <c r="G41" s="98"/>
      <c r="H41" s="99">
        <v>7</v>
      </c>
      <c r="I41" s="100" t="s">
        <v>260</v>
      </c>
      <c r="J41" s="139">
        <v>1000000</v>
      </c>
      <c r="K41" s="108"/>
      <c r="L41" s="97"/>
      <c r="M41" s="108"/>
      <c r="N41" s="150"/>
      <c r="O41" s="38"/>
      <c r="P41" s="38"/>
      <c r="AR41" s="2"/>
      <c r="AY41" s="3"/>
    </row>
    <row r="42" spans="1:51" x14ac:dyDescent="0.25">
      <c r="A42" s="152"/>
      <c r="B42" s="627"/>
      <c r="C42" s="111"/>
      <c r="D42" s="184"/>
      <c r="E42" s="184"/>
      <c r="F42" s="186"/>
      <c r="G42" s="98"/>
      <c r="H42" s="99">
        <v>6</v>
      </c>
      <c r="I42" s="100" t="s">
        <v>265</v>
      </c>
      <c r="J42" s="139">
        <v>500000</v>
      </c>
      <c r="K42" s="108"/>
      <c r="L42" s="97"/>
      <c r="M42" s="108"/>
      <c r="N42" s="150"/>
      <c r="O42" s="38"/>
      <c r="P42" s="38"/>
      <c r="AR42" s="2"/>
      <c r="AY42" s="3"/>
    </row>
    <row r="43" spans="1:51" x14ac:dyDescent="0.25">
      <c r="A43" s="152"/>
      <c r="B43" s="627"/>
      <c r="C43" s="111"/>
      <c r="D43" s="184"/>
      <c r="E43" s="184"/>
      <c r="F43" s="186"/>
      <c r="G43" s="98"/>
      <c r="H43" s="99">
        <v>5</v>
      </c>
      <c r="I43" s="100" t="s">
        <v>264</v>
      </c>
      <c r="J43" s="139">
        <v>100000</v>
      </c>
      <c r="K43" s="108"/>
      <c r="L43" s="97"/>
      <c r="M43" s="108"/>
      <c r="N43" s="150"/>
      <c r="O43" s="38"/>
      <c r="P43" s="38"/>
      <c r="AR43" s="2"/>
      <c r="AY43" s="3"/>
    </row>
    <row r="44" spans="1:51" x14ac:dyDescent="0.25">
      <c r="A44" s="152"/>
      <c r="B44" s="627"/>
      <c r="C44" s="111"/>
      <c r="D44" s="184"/>
      <c r="E44" s="184"/>
      <c r="F44" s="186"/>
      <c r="G44" s="98"/>
      <c r="H44" s="99">
        <v>4</v>
      </c>
      <c r="I44" s="100" t="s">
        <v>487</v>
      </c>
      <c r="J44" s="139">
        <v>50000</v>
      </c>
      <c r="K44" s="108"/>
      <c r="L44" s="97"/>
      <c r="M44" s="108"/>
      <c r="N44" s="150"/>
      <c r="O44" s="38"/>
      <c r="P44" s="38"/>
      <c r="AR44" s="2"/>
      <c r="AY44" s="3"/>
    </row>
    <row r="45" spans="1:51" x14ac:dyDescent="0.25">
      <c r="A45" s="152"/>
      <c r="B45" s="627"/>
      <c r="C45" s="111"/>
      <c r="D45" s="184"/>
      <c r="E45" s="184"/>
      <c r="F45" s="186"/>
      <c r="G45" s="98"/>
      <c r="H45" s="99">
        <v>3</v>
      </c>
      <c r="I45" s="100" t="s">
        <v>261</v>
      </c>
      <c r="J45" s="139">
        <v>30000</v>
      </c>
      <c r="K45" s="108"/>
      <c r="L45" s="97"/>
      <c r="M45" s="108"/>
      <c r="N45" s="150"/>
      <c r="O45" s="38"/>
      <c r="P45" s="38"/>
      <c r="AR45" s="2"/>
      <c r="AY45" s="3"/>
    </row>
    <row r="46" spans="1:51" x14ac:dyDescent="0.25">
      <c r="A46" s="152"/>
      <c r="B46" s="627"/>
      <c r="C46" s="111"/>
      <c r="D46" s="184"/>
      <c r="E46" s="184"/>
      <c r="F46" s="186"/>
      <c r="G46" s="98"/>
      <c r="H46" s="99">
        <v>2</v>
      </c>
      <c r="I46" s="100" t="s">
        <v>262</v>
      </c>
      <c r="J46" s="139">
        <v>10000</v>
      </c>
      <c r="K46" s="108"/>
      <c r="L46" s="97"/>
      <c r="M46" s="108"/>
      <c r="N46" s="150"/>
      <c r="O46" s="38"/>
      <c r="P46" s="38"/>
      <c r="AR46" s="2"/>
      <c r="AY46" s="3"/>
    </row>
    <row r="47" spans="1:51" x14ac:dyDescent="0.25">
      <c r="A47" s="152"/>
      <c r="B47" s="627"/>
      <c r="C47" s="111"/>
      <c r="D47" s="184"/>
      <c r="E47" s="184"/>
      <c r="F47" s="186"/>
      <c r="G47" s="98"/>
      <c r="H47" s="99">
        <v>1</v>
      </c>
      <c r="I47" s="100" t="s">
        <v>263</v>
      </c>
      <c r="J47" s="139">
        <v>5000</v>
      </c>
      <c r="K47" s="108"/>
      <c r="L47" s="97"/>
      <c r="M47" s="108"/>
      <c r="N47" s="150"/>
      <c r="O47" s="38"/>
      <c r="P47" s="38"/>
      <c r="AR47" s="2"/>
      <c r="AY47" s="3"/>
    </row>
    <row r="48" spans="1:51" x14ac:dyDescent="0.25">
      <c r="A48" s="152"/>
      <c r="B48" s="627"/>
      <c r="C48" s="111"/>
      <c r="D48" s="184"/>
      <c r="E48" s="184"/>
      <c r="F48" s="186"/>
      <c r="G48" s="98"/>
      <c r="H48" s="101">
        <v>0</v>
      </c>
      <c r="I48" s="102" t="s">
        <v>263</v>
      </c>
      <c r="J48" s="140">
        <v>1000</v>
      </c>
      <c r="K48" s="108"/>
      <c r="L48" s="97"/>
      <c r="M48" s="108"/>
      <c r="N48" s="150"/>
      <c r="O48" s="38"/>
      <c r="P48" s="38"/>
      <c r="AR48" s="2"/>
      <c r="AY48" s="3"/>
    </row>
    <row r="49" spans="1:51" x14ac:dyDescent="0.25">
      <c r="A49" s="152"/>
      <c r="B49" s="627"/>
      <c r="C49" s="111"/>
      <c r="D49" s="106"/>
      <c r="E49" s="106"/>
      <c r="F49" s="98"/>
      <c r="G49" s="98"/>
      <c r="H49" s="98"/>
      <c r="I49" s="106"/>
      <c r="J49" s="93"/>
      <c r="K49" s="93"/>
      <c r="L49" s="128"/>
      <c r="M49" s="93"/>
      <c r="N49" s="150"/>
      <c r="O49" s="38"/>
      <c r="P49" s="38"/>
    </row>
    <row r="50" spans="1:51" x14ac:dyDescent="0.25">
      <c r="A50" s="152"/>
      <c r="B50" s="627"/>
      <c r="C50" s="111"/>
      <c r="D50" s="85" t="s">
        <v>240</v>
      </c>
      <c r="E50" s="142" t="s">
        <v>618</v>
      </c>
      <c r="F50" s="98"/>
      <c r="G50" s="98"/>
      <c r="H50" s="98"/>
      <c r="I50" s="86"/>
      <c r="J50" s="93"/>
      <c r="K50" s="93"/>
      <c r="L50" s="128"/>
      <c r="M50" s="93"/>
      <c r="N50" s="150"/>
      <c r="O50" s="38"/>
      <c r="P50" s="38"/>
    </row>
    <row r="51" spans="1:51" x14ac:dyDescent="0.25">
      <c r="A51" s="152"/>
      <c r="B51" s="627"/>
      <c r="C51" s="111"/>
      <c r="D51" s="85" t="s">
        <v>241</v>
      </c>
      <c r="E51" s="462" t="str">
        <f>'CC Setup Request Form'!H85</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0.5" customHeight="1" thickBot="1" x14ac:dyDescent="0.3">
      <c r="A52" s="152"/>
      <c r="B52" s="627"/>
      <c r="C52" s="114"/>
      <c r="D52" s="129"/>
      <c r="E52" s="129"/>
      <c r="F52" s="130"/>
      <c r="G52" s="130"/>
      <c r="H52" s="130"/>
      <c r="I52" s="119"/>
      <c r="J52" s="131"/>
      <c r="K52" s="131"/>
      <c r="L52" s="132"/>
      <c r="M52" s="93"/>
      <c r="N52" s="150"/>
    </row>
    <row r="53" spans="1:51" ht="8.25" customHeight="1" thickBot="1" x14ac:dyDescent="0.3">
      <c r="A53" s="152"/>
      <c r="B53" s="627"/>
      <c r="C53" s="200"/>
      <c r="D53" s="85"/>
      <c r="E53" s="85"/>
      <c r="F53" s="88"/>
      <c r="G53" s="88"/>
      <c r="H53" s="88"/>
      <c r="I53" s="86"/>
      <c r="J53" s="93"/>
      <c r="K53" s="93"/>
      <c r="L53" s="93"/>
      <c r="M53" s="93"/>
      <c r="N53" s="150"/>
    </row>
    <row r="54" spans="1:51" ht="6" customHeight="1" x14ac:dyDescent="0.25">
      <c r="A54" s="152"/>
      <c r="B54" s="627"/>
      <c r="C54" s="122"/>
      <c r="D54" s="123"/>
      <c r="E54" s="123"/>
      <c r="F54" s="124"/>
      <c r="G54" s="124"/>
      <c r="H54" s="124"/>
      <c r="I54" s="125"/>
      <c r="J54" s="126"/>
      <c r="K54" s="126"/>
      <c r="L54" s="127"/>
      <c r="M54" s="93"/>
      <c r="N54" s="150"/>
    </row>
    <row r="55" spans="1:51" ht="15.75" customHeight="1" x14ac:dyDescent="0.25">
      <c r="A55" s="152"/>
      <c r="B55" s="627"/>
      <c r="C55" s="111"/>
      <c r="D55" s="229" t="s">
        <v>405</v>
      </c>
      <c r="E55" s="85"/>
      <c r="F55" s="88"/>
      <c r="G55" s="88"/>
      <c r="H55" s="88"/>
      <c r="I55" s="86"/>
      <c r="J55" s="93"/>
      <c r="K55" s="93"/>
      <c r="L55" s="128"/>
      <c r="M55" s="93"/>
      <c r="N55" s="150"/>
    </row>
    <row r="56" spans="1:51" ht="6" customHeight="1" x14ac:dyDescent="0.25">
      <c r="A56" s="152"/>
      <c r="B56" s="627"/>
      <c r="C56" s="111"/>
      <c r="D56" s="85"/>
      <c r="E56" s="85"/>
      <c r="F56" s="88"/>
      <c r="G56" s="88"/>
      <c r="H56" s="88"/>
      <c r="I56" s="86"/>
      <c r="J56" s="93"/>
      <c r="K56" s="93"/>
      <c r="L56" s="128"/>
      <c r="M56" s="93"/>
      <c r="N56" s="150"/>
    </row>
    <row r="57" spans="1:51" x14ac:dyDescent="0.25">
      <c r="A57" s="152"/>
      <c r="B57" s="627"/>
      <c r="C57" s="111"/>
      <c r="D57" s="84" t="s">
        <v>404</v>
      </c>
      <c r="E57" s="85"/>
      <c r="F57" s="88"/>
      <c r="G57" s="88"/>
      <c r="H57" s="88"/>
      <c r="I57" s="86"/>
      <c r="J57" s="93"/>
      <c r="K57" s="93"/>
      <c r="L57" s="128"/>
      <c r="M57" s="93"/>
      <c r="N57" s="150"/>
    </row>
    <row r="58" spans="1:51" ht="6" customHeight="1" thickBot="1" x14ac:dyDescent="0.3">
      <c r="A58" s="152"/>
      <c r="B58" s="627"/>
      <c r="C58" s="111"/>
      <c r="D58" s="84"/>
      <c r="E58" s="85"/>
      <c r="F58" s="88"/>
      <c r="G58" s="88"/>
      <c r="H58" s="88"/>
      <c r="I58" s="86"/>
      <c r="J58" s="93"/>
      <c r="K58" s="93"/>
      <c r="L58" s="128"/>
      <c r="M58" s="93"/>
      <c r="N58" s="150"/>
    </row>
    <row r="59" spans="1:51" x14ac:dyDescent="0.25">
      <c r="A59" s="152"/>
      <c r="B59" s="627"/>
      <c r="C59" s="111"/>
      <c r="D59" s="550"/>
      <c r="E59" s="551"/>
      <c r="F59" s="88"/>
      <c r="G59" s="88"/>
      <c r="H59" s="88"/>
      <c r="I59" s="86"/>
      <c r="J59" s="93"/>
      <c r="K59" s="93"/>
      <c r="L59" s="128"/>
      <c r="M59" s="93"/>
      <c r="N59" s="150"/>
    </row>
    <row r="60" spans="1:51" x14ac:dyDescent="0.25">
      <c r="A60" s="152"/>
      <c r="B60" s="627"/>
      <c r="C60" s="111"/>
      <c r="D60" s="552"/>
      <c r="E60" s="553"/>
      <c r="F60" s="88"/>
      <c r="G60" s="88"/>
      <c r="H60" s="88"/>
      <c r="I60" s="86"/>
      <c r="J60" s="93"/>
      <c r="K60" s="93"/>
      <c r="L60" s="128"/>
      <c r="M60" s="93"/>
      <c r="N60" s="150"/>
    </row>
    <row r="61" spans="1:51" ht="16.5" thickBot="1" x14ac:dyDescent="0.3">
      <c r="A61" s="152"/>
      <c r="B61" s="627"/>
      <c r="C61" s="111"/>
      <c r="D61" s="554"/>
      <c r="E61" s="555"/>
      <c r="F61" s="88"/>
      <c r="G61" s="88"/>
      <c r="H61" s="88"/>
      <c r="I61" s="86"/>
      <c r="J61" s="93"/>
      <c r="K61" s="93"/>
      <c r="L61" s="128"/>
      <c r="M61" s="93"/>
      <c r="N61" s="150"/>
    </row>
    <row r="62" spans="1:51" x14ac:dyDescent="0.25">
      <c r="A62" s="152"/>
      <c r="B62" s="627"/>
      <c r="C62" s="111"/>
      <c r="D62" s="144" t="s">
        <v>242</v>
      </c>
      <c r="E62" s="85"/>
      <c r="F62" s="91"/>
      <c r="G62" s="88"/>
      <c r="H62" s="88"/>
      <c r="I62" s="86"/>
      <c r="J62" s="93"/>
      <c r="K62" s="93"/>
      <c r="L62" s="128"/>
      <c r="M62" s="93"/>
      <c r="N62" s="150"/>
    </row>
    <row r="63" spans="1:51" ht="6" customHeight="1" thickBot="1" x14ac:dyDescent="0.3">
      <c r="A63" s="152"/>
      <c r="B63" s="627"/>
      <c r="C63" s="111"/>
      <c r="D63" s="84"/>
      <c r="E63" s="85"/>
      <c r="F63" s="88"/>
      <c r="G63" s="88"/>
      <c r="H63" s="88"/>
      <c r="I63" s="86"/>
      <c r="J63" s="93"/>
      <c r="K63" s="93"/>
      <c r="L63" s="128"/>
      <c r="M63" s="93"/>
      <c r="N63" s="150"/>
    </row>
    <row r="64" spans="1:51" ht="16.5" customHeight="1" thickBot="1" x14ac:dyDescent="0.3">
      <c r="A64" s="152"/>
      <c r="B64" s="627"/>
      <c r="C64" s="111"/>
      <c r="D64" s="629" t="str">
        <f>_xlfn.TEXTJOIN(", ", TRUE,'CC Setup Request Form'!H106,'CC Setup Request Form'!H107)</f>
        <v>Neesha Ark, Manager, Finance &amp; Accounting Services, VCHRI</v>
      </c>
      <c r="E64" s="630"/>
      <c r="F64" s="107"/>
      <c r="G64" s="88"/>
      <c r="H64" s="88"/>
      <c r="I64" s="86"/>
      <c r="J64" s="93"/>
      <c r="K64" s="93"/>
      <c r="L64" s="128"/>
      <c r="M64" s="93"/>
      <c r="N64" s="150"/>
    </row>
    <row r="65" spans="1:52" x14ac:dyDescent="0.25">
      <c r="A65" s="152"/>
      <c r="B65" s="627"/>
      <c r="C65" s="111"/>
      <c r="D65" s="144" t="s">
        <v>243</v>
      </c>
      <c r="E65" s="94"/>
      <c r="F65" s="88"/>
      <c r="G65" s="88"/>
      <c r="H65" s="88"/>
      <c r="I65" s="86"/>
      <c r="J65" s="93"/>
      <c r="K65" s="93"/>
      <c r="L65" s="128"/>
      <c r="M65" s="93"/>
      <c r="N65" s="150"/>
    </row>
    <row r="66" spans="1:52" ht="6" customHeight="1" thickBot="1" x14ac:dyDescent="0.3">
      <c r="A66" s="152"/>
      <c r="B66" s="627"/>
      <c r="C66" s="111"/>
      <c r="D66" s="84"/>
      <c r="E66" s="85"/>
      <c r="F66" s="88"/>
      <c r="G66" s="88"/>
      <c r="H66" s="88"/>
      <c r="I66" s="86"/>
      <c r="J66" s="93"/>
      <c r="K66" s="93"/>
      <c r="L66" s="128"/>
      <c r="M66" s="93"/>
      <c r="N66" s="150"/>
    </row>
    <row r="67" spans="1:52" ht="16.5" thickBot="1" x14ac:dyDescent="0.3">
      <c r="A67" s="152"/>
      <c r="B67" s="627"/>
      <c r="C67" s="111"/>
      <c r="D67" s="165"/>
      <c r="E67" s="85"/>
      <c r="F67" s="88"/>
      <c r="G67" s="88"/>
      <c r="H67" s="88"/>
      <c r="I67" s="86"/>
      <c r="J67" s="93"/>
      <c r="K67" s="93"/>
      <c r="L67" s="128"/>
      <c r="M67" s="93"/>
      <c r="N67" s="150"/>
    </row>
    <row r="68" spans="1:52" x14ac:dyDescent="0.25">
      <c r="A68" s="152"/>
      <c r="B68" s="627"/>
      <c r="C68" s="111"/>
      <c r="D68" s="144" t="s">
        <v>115</v>
      </c>
      <c r="E68" s="85"/>
      <c r="F68" s="88"/>
      <c r="G68" s="88"/>
      <c r="H68" s="88"/>
      <c r="I68" s="86"/>
      <c r="J68" s="93"/>
      <c r="K68" s="93"/>
      <c r="L68" s="128"/>
      <c r="M68" s="93"/>
      <c r="N68" s="150"/>
    </row>
    <row r="69" spans="1:52" ht="3.75" customHeight="1" thickBot="1" x14ac:dyDescent="0.3">
      <c r="A69" s="152"/>
      <c r="B69" s="627"/>
      <c r="C69" s="114"/>
      <c r="D69" s="143"/>
      <c r="E69" s="129"/>
      <c r="F69" s="118"/>
      <c r="G69" s="118"/>
      <c r="H69" s="118"/>
      <c r="I69" s="119"/>
      <c r="J69" s="131"/>
      <c r="K69" s="131"/>
      <c r="L69" s="132"/>
      <c r="M69" s="93"/>
      <c r="N69" s="150"/>
    </row>
    <row r="70" spans="1:52" ht="9.75" customHeight="1" x14ac:dyDescent="0.25">
      <c r="A70" s="152"/>
      <c r="B70" s="627"/>
      <c r="C70" s="200"/>
      <c r="D70" s="84"/>
      <c r="E70" s="85"/>
      <c r="F70" s="88"/>
      <c r="G70" s="88"/>
      <c r="H70" s="88"/>
      <c r="I70" s="86"/>
      <c r="J70" s="93"/>
      <c r="K70" s="93"/>
      <c r="L70" s="93"/>
      <c r="M70" s="93"/>
      <c r="N70" s="150"/>
    </row>
    <row r="71" spans="1:52" x14ac:dyDescent="0.25">
      <c r="A71" s="152"/>
      <c r="B71" s="627"/>
      <c r="C71" s="147"/>
      <c r="D71" s="141" t="s">
        <v>406</v>
      </c>
      <c r="E71" s="85"/>
      <c r="F71" s="88"/>
      <c r="G71" s="88"/>
      <c r="H71" s="88"/>
      <c r="I71" s="86"/>
      <c r="J71" s="93"/>
      <c r="K71" s="93"/>
      <c r="L71" s="93"/>
      <c r="M71" s="93"/>
      <c r="N71" s="150"/>
    </row>
    <row r="72" spans="1:52" x14ac:dyDescent="0.25">
      <c r="A72" s="152"/>
      <c r="B72" s="627"/>
      <c r="C72" s="200"/>
      <c r="D72" s="141" t="s">
        <v>407</v>
      </c>
      <c r="E72" s="85"/>
      <c r="F72" s="88"/>
      <c r="G72" s="88"/>
      <c r="H72" s="88"/>
      <c r="I72" s="86"/>
      <c r="J72" s="93"/>
      <c r="K72" s="93"/>
      <c r="L72" s="93"/>
      <c r="M72" s="93"/>
      <c r="N72" s="150"/>
    </row>
    <row r="73" spans="1:52" ht="3.75" customHeight="1" x14ac:dyDescent="0.25">
      <c r="A73" s="152"/>
      <c r="B73" s="627"/>
      <c r="C73" s="200"/>
      <c r="D73" s="84"/>
      <c r="E73" s="85"/>
      <c r="F73" s="88"/>
      <c r="G73" s="88"/>
      <c r="H73" s="88"/>
      <c r="I73" s="86"/>
      <c r="J73" s="93"/>
      <c r="K73" s="93"/>
      <c r="L73" s="93"/>
      <c r="M73" s="93"/>
      <c r="N73" s="150"/>
    </row>
    <row r="74" spans="1:52" x14ac:dyDescent="0.25">
      <c r="A74" s="152"/>
      <c r="B74" s="627"/>
      <c r="C74" s="489"/>
      <c r="D74" s="532"/>
      <c r="E74" s="531" t="s">
        <v>708</v>
      </c>
      <c r="F74" s="533" t="s">
        <v>709</v>
      </c>
      <c r="G74" s="88"/>
      <c r="H74" s="88"/>
      <c r="I74" s="86"/>
      <c r="J74" s="84"/>
      <c r="K74" s="93"/>
      <c r="L74" s="93"/>
      <c r="M74" s="93"/>
      <c r="N74" s="150"/>
      <c r="AS74" s="1"/>
      <c r="AZ74" s="2"/>
    </row>
    <row r="75" spans="1:52" ht="15.75" customHeight="1" x14ac:dyDescent="0.25">
      <c r="A75" s="152"/>
      <c r="B75" s="627"/>
      <c r="C75" s="489"/>
      <c r="D75" s="84"/>
      <c r="E75" s="85"/>
      <c r="F75" s="88"/>
      <c r="G75" s="88"/>
      <c r="H75" s="88"/>
      <c r="I75" s="86"/>
      <c r="J75" s="93"/>
      <c r="K75" s="93"/>
      <c r="L75" s="93"/>
      <c r="M75" s="93"/>
      <c r="N75" s="150"/>
      <c r="AS75" s="1"/>
      <c r="AZ75" s="2"/>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2"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2"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2"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2"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2:31" s="3" customFormat="1" x14ac:dyDescent="0.25">
      <c r="B609" s="42"/>
      <c r="C609" s="42"/>
      <c r="E609" s="40"/>
      <c r="F609" s="41"/>
      <c r="G609" s="41"/>
      <c r="H609" s="41"/>
      <c r="I609" s="8"/>
    </row>
    <row r="610" spans="2:31" s="3" customFormat="1" x14ac:dyDescent="0.25">
      <c r="B610" s="42"/>
      <c r="C610" s="42"/>
      <c r="E610" s="40"/>
      <c r="F610" s="41"/>
      <c r="G610" s="41"/>
      <c r="H610" s="41"/>
      <c r="I610" s="8"/>
    </row>
    <row r="611" spans="2:31" s="3" customFormat="1" x14ac:dyDescent="0.25">
      <c r="B611" s="42"/>
      <c r="C611" s="42"/>
      <c r="E611" s="40"/>
      <c r="F611" s="41"/>
      <c r="G611" s="41"/>
      <c r="H611" s="41"/>
      <c r="I611" s="8"/>
    </row>
    <row r="612" spans="2:31" s="3" customFormat="1" x14ac:dyDescent="0.25">
      <c r="B612" s="42"/>
      <c r="C612" s="42"/>
      <c r="E612" s="40"/>
      <c r="F612" s="41"/>
      <c r="G612" s="41"/>
      <c r="H612" s="41"/>
      <c r="I612" s="8"/>
    </row>
    <row r="613" spans="2:31" s="3" customFormat="1" x14ac:dyDescent="0.25">
      <c r="B613" s="42"/>
      <c r="C613" s="42"/>
      <c r="E613" s="40"/>
      <c r="F613" s="41"/>
      <c r="G613" s="41"/>
      <c r="H613" s="41"/>
      <c r="I613" s="8"/>
    </row>
    <row r="614" spans="2:31" s="3" customFormat="1" x14ac:dyDescent="0.25">
      <c r="B614" s="42"/>
      <c r="C614" s="42"/>
      <c r="E614" s="40"/>
      <c r="F614" s="41"/>
      <c r="G614" s="41"/>
      <c r="H614" s="41"/>
      <c r="I614" s="8"/>
    </row>
    <row r="615" spans="2:31" s="3" customFormat="1" x14ac:dyDescent="0.25">
      <c r="B615" s="42"/>
      <c r="C615" s="42"/>
      <c r="E615" s="40"/>
      <c r="F615" s="41"/>
      <c r="G615" s="41"/>
      <c r="H615" s="41"/>
      <c r="I615" s="8"/>
    </row>
    <row r="616" spans="2:31" s="3" customFormat="1" x14ac:dyDescent="0.25">
      <c r="B616" s="42"/>
      <c r="C616" s="42"/>
      <c r="E616" s="40"/>
      <c r="F616" s="41"/>
      <c r="G616" s="41"/>
      <c r="H616" s="41"/>
      <c r="I616" s="8"/>
    </row>
    <row r="617" spans="2:31" s="3" customFormat="1" x14ac:dyDescent="0.25">
      <c r="B617" s="42"/>
      <c r="C617" s="42"/>
      <c r="E617" s="40"/>
      <c r="F617" s="41"/>
      <c r="G617" s="41"/>
      <c r="H617" s="41"/>
      <c r="I617" s="8"/>
      <c r="J617" s="8"/>
      <c r="K617" s="8"/>
      <c r="L617" s="8"/>
      <c r="M617" s="8"/>
      <c r="N617" s="1"/>
      <c r="O617" s="1"/>
      <c r="P617" s="1"/>
      <c r="Q617" s="1"/>
      <c r="R617" s="1"/>
      <c r="S617" s="1"/>
      <c r="T617" s="1"/>
      <c r="U617" s="1"/>
      <c r="V617" s="1"/>
      <c r="W617" s="1"/>
      <c r="X617" s="1"/>
      <c r="Y617" s="1"/>
      <c r="Z617" s="1"/>
      <c r="AA617" s="1"/>
      <c r="AB617" s="1"/>
      <c r="AC617" s="1"/>
      <c r="AD617" s="1"/>
      <c r="AE617" s="1"/>
    </row>
    <row r="618" spans="2:31" s="3" customFormat="1" x14ac:dyDescent="0.25">
      <c r="B618" s="42"/>
      <c r="C618" s="42"/>
      <c r="E618" s="40"/>
      <c r="F618" s="41"/>
      <c r="G618" s="41"/>
      <c r="H618" s="41"/>
      <c r="I618" s="8"/>
      <c r="J618" s="8"/>
      <c r="K618" s="8"/>
      <c r="L618" s="8"/>
      <c r="M618" s="8"/>
      <c r="N618" s="1"/>
      <c r="O618" s="1"/>
      <c r="P618" s="1"/>
      <c r="Q618" s="1"/>
      <c r="R618" s="1"/>
      <c r="S618" s="1"/>
      <c r="T618" s="1"/>
      <c r="U618" s="1"/>
      <c r="V618" s="1"/>
      <c r="W618" s="1"/>
      <c r="X618" s="1"/>
      <c r="Y618" s="1"/>
      <c r="Z618" s="1"/>
      <c r="AA618" s="1"/>
      <c r="AB618" s="1"/>
      <c r="AC618" s="1"/>
      <c r="AD618" s="1"/>
      <c r="AE618" s="1"/>
    </row>
    <row r="619" spans="2:31" s="3" customFormat="1" x14ac:dyDescent="0.25">
      <c r="B619" s="42"/>
      <c r="C619" s="42"/>
      <c r="E619" s="40"/>
      <c r="F619" s="41"/>
      <c r="G619" s="41"/>
      <c r="H619" s="41"/>
      <c r="I619" s="8"/>
      <c r="J619" s="8"/>
      <c r="K619" s="8"/>
      <c r="L619" s="8"/>
      <c r="M619" s="8"/>
      <c r="N619" s="1"/>
      <c r="O619" s="1"/>
      <c r="P619" s="1"/>
      <c r="Q619" s="1"/>
      <c r="R619" s="1"/>
      <c r="S619" s="1"/>
      <c r="T619" s="1"/>
      <c r="U619" s="1"/>
      <c r="V619" s="1"/>
      <c r="W619" s="1"/>
      <c r="X619" s="1"/>
      <c r="Y619" s="1"/>
      <c r="Z619" s="1"/>
      <c r="AA619" s="1"/>
      <c r="AB619" s="1"/>
      <c r="AC619" s="1"/>
      <c r="AD619" s="1"/>
      <c r="AE619" s="1"/>
    </row>
    <row r="620" spans="2:31" s="3" customFormat="1" x14ac:dyDescent="0.25">
      <c r="B620" s="42"/>
      <c r="C620" s="42"/>
      <c r="E620" s="40"/>
      <c r="F620" s="41"/>
      <c r="G620" s="41"/>
      <c r="H620" s="41"/>
      <c r="I620" s="8"/>
      <c r="J620" s="8"/>
      <c r="K620" s="8"/>
      <c r="L620" s="8"/>
      <c r="M620" s="8"/>
      <c r="N620" s="1"/>
      <c r="O620" s="1"/>
      <c r="P620" s="1"/>
      <c r="Q620" s="1"/>
      <c r="R620" s="1"/>
      <c r="S620" s="1"/>
      <c r="T620" s="1"/>
      <c r="U620" s="1"/>
      <c r="V620" s="1"/>
      <c r="W620" s="1"/>
      <c r="X620" s="1"/>
      <c r="Y620" s="1"/>
      <c r="Z620" s="1"/>
      <c r="AA620" s="1"/>
      <c r="AB620" s="1"/>
      <c r="AC620" s="1"/>
      <c r="AD620" s="1"/>
      <c r="AE620" s="1"/>
    </row>
    <row r="621" spans="2:31" s="3" customFormat="1" x14ac:dyDescent="0.25">
      <c r="B621" s="42"/>
      <c r="C621" s="42"/>
      <c r="E621" s="40"/>
      <c r="F621" s="41"/>
      <c r="G621" s="41"/>
      <c r="H621" s="41"/>
      <c r="I621" s="8"/>
      <c r="J621" s="8"/>
      <c r="K621" s="8"/>
      <c r="L621" s="8"/>
      <c r="M621" s="8"/>
      <c r="N621" s="1"/>
      <c r="O621" s="1"/>
      <c r="P621" s="1"/>
      <c r="Q621" s="1"/>
      <c r="R621" s="1"/>
      <c r="S621" s="1"/>
      <c r="T621" s="1"/>
      <c r="U621" s="1"/>
      <c r="V621" s="1"/>
      <c r="W621" s="1"/>
      <c r="X621" s="1"/>
      <c r="Y621" s="1"/>
      <c r="Z621" s="1"/>
      <c r="AA621" s="1"/>
      <c r="AB621" s="1"/>
      <c r="AC621" s="1"/>
      <c r="AD621" s="1"/>
      <c r="AE621" s="1"/>
    </row>
    <row r="622" spans="2:31" s="3" customFormat="1" x14ac:dyDescent="0.25">
      <c r="B622" s="42"/>
      <c r="C622" s="42"/>
      <c r="E622" s="40"/>
      <c r="F622" s="41"/>
      <c r="G622" s="41"/>
      <c r="H622" s="41"/>
      <c r="I622" s="8"/>
      <c r="J622" s="8"/>
      <c r="K622" s="8"/>
      <c r="L622" s="8"/>
      <c r="M622" s="8"/>
      <c r="N622" s="1"/>
      <c r="O622" s="1"/>
      <c r="P622" s="1"/>
      <c r="Q622" s="1"/>
      <c r="R622" s="1"/>
      <c r="S622" s="1"/>
      <c r="T622" s="1"/>
      <c r="U622" s="1"/>
      <c r="V622" s="1"/>
      <c r="W622" s="1"/>
      <c r="X622" s="1"/>
      <c r="Y622" s="1"/>
      <c r="Z622" s="1"/>
      <c r="AA622" s="1"/>
      <c r="AB622" s="1"/>
      <c r="AC622" s="1"/>
      <c r="AD622" s="1"/>
      <c r="AE622" s="1"/>
    </row>
    <row r="623" spans="2:31" s="3" customFormat="1" x14ac:dyDescent="0.25">
      <c r="B623" s="42"/>
      <c r="C623" s="42"/>
      <c r="E623" s="40"/>
      <c r="F623" s="41"/>
      <c r="G623" s="41"/>
      <c r="H623" s="41"/>
      <c r="I623" s="8"/>
      <c r="J623" s="8"/>
      <c r="K623" s="8"/>
      <c r="L623" s="8"/>
      <c r="M623" s="8"/>
      <c r="N623" s="1"/>
      <c r="O623" s="1"/>
      <c r="P623" s="1"/>
      <c r="Q623" s="1"/>
      <c r="R623" s="1"/>
      <c r="S623" s="1"/>
      <c r="T623" s="1"/>
      <c r="U623" s="1"/>
      <c r="V623" s="1"/>
      <c r="W623" s="1"/>
      <c r="X623" s="1"/>
      <c r="Y623" s="1"/>
      <c r="Z623" s="1"/>
      <c r="AA623" s="1"/>
      <c r="AB623" s="1"/>
      <c r="AC623" s="1"/>
      <c r="AD623" s="1"/>
      <c r="AE623" s="1"/>
    </row>
    <row r="624" spans="2:31" s="3" customFormat="1" x14ac:dyDescent="0.25">
      <c r="B624" s="42"/>
      <c r="C624" s="42"/>
      <c r="E624" s="40"/>
      <c r="F624" s="41"/>
      <c r="G624" s="41"/>
      <c r="H624" s="41"/>
      <c r="I624" s="8"/>
      <c r="J624" s="8"/>
      <c r="K624" s="8"/>
      <c r="L624" s="8"/>
      <c r="M624" s="8"/>
      <c r="N624" s="1"/>
      <c r="O624" s="1"/>
      <c r="P624" s="1"/>
      <c r="Q624" s="1"/>
      <c r="R624" s="1"/>
      <c r="S624" s="1"/>
      <c r="T624" s="1"/>
      <c r="U624" s="1"/>
      <c r="V624" s="1"/>
      <c r="W624" s="1"/>
      <c r="X624" s="1"/>
      <c r="Y624" s="1"/>
      <c r="Z624" s="1"/>
      <c r="AA624" s="1"/>
      <c r="AB624" s="1"/>
      <c r="AC624" s="1"/>
      <c r="AD624" s="1"/>
      <c r="AE624" s="1"/>
    </row>
    <row r="625" spans="1:51" x14ac:dyDescent="0.25">
      <c r="A625" s="3"/>
      <c r="B625" s="42"/>
      <c r="C625" s="42"/>
      <c r="D625" s="3"/>
      <c r="E625" s="40"/>
      <c r="F625" s="41"/>
      <c r="G625" s="41"/>
      <c r="H625" s="41"/>
      <c r="I625" s="8"/>
      <c r="AF625" s="3"/>
      <c r="AG625" s="3"/>
      <c r="AH625" s="3"/>
      <c r="AI625" s="3"/>
      <c r="AJ625" s="3"/>
      <c r="AK625" s="3"/>
      <c r="AL625" s="3"/>
      <c r="AM625" s="3"/>
      <c r="AN625" s="3"/>
      <c r="AO625" s="3"/>
      <c r="AP625" s="3"/>
      <c r="AQ625" s="3"/>
      <c r="AR625" s="3"/>
      <c r="AS625" s="3"/>
      <c r="AT625" s="3"/>
      <c r="AU625" s="3"/>
      <c r="AV625" s="3"/>
      <c r="AW625" s="3"/>
      <c r="AX625" s="3"/>
      <c r="AY625" s="3"/>
    </row>
  </sheetData>
  <sheetProtection algorithmName="SHA-512" hashValue="s0sEollTV9f2Ivg0vq5WexZG4hzXgSWEwo2DM/MAMluAx5T86dv4PhQ5m12NGHB2li97+3S5OkdUfHj8IsDtQw==" saltValue="+K30ldNwVCO+vLXZwtnJDA==" spinCount="100000" sheet="1" scenarios="1"/>
  <mergeCells count="14">
    <mergeCell ref="E1:K1"/>
    <mergeCell ref="E2:K2"/>
    <mergeCell ref="E3:K3"/>
    <mergeCell ref="I26:L26"/>
    <mergeCell ref="E26:H26"/>
    <mergeCell ref="H35:J35"/>
    <mergeCell ref="D64:E64"/>
    <mergeCell ref="B6:B75"/>
    <mergeCell ref="J8:K8"/>
    <mergeCell ref="J9:K9"/>
    <mergeCell ref="J10:K10"/>
    <mergeCell ref="J11:K11"/>
    <mergeCell ref="J12:K12"/>
    <mergeCell ref="J13:K13"/>
  </mergeCells>
  <conditionalFormatting sqref="J12:K12">
    <cfRule type="cellIs" dxfId="10" priority="1" operator="equal">
      <formula>"VCH Employee ID"</formula>
    </cfRule>
  </conditionalFormatting>
  <conditionalFormatting sqref="J13:K13">
    <cfRule type="cellIs" dxfId="9" priority="2" operator="equal">
      <formula>"VCH Peoplesoft ID"</formula>
    </cfRule>
  </conditionalFormatting>
  <hyperlinks>
    <hyperlink ref="F74" r:id="rId1" xr:uid="{287F5F1D-24CD-4135-9EA1-48A459D5914A}"/>
  </hyperlinks>
  <printOptions horizontalCentered="1" verticalCentered="1"/>
  <pageMargins left="0.1" right="0.1" top="0" bottom="0" header="0.3" footer="0.3"/>
  <pageSetup scale="67" fitToHeight="0" orientation="portrait" r:id="rId2"/>
  <ignoredErrors>
    <ignoredError sqref="K11 K8 K13 E51 K10" unlockedFormula="1"/>
    <ignoredError sqref="F36" calculatedColumn="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3" r:id="rId5" name="Drop Down 23">
              <controlPr locked="0" defaultSize="0" autoLine="0" autoPict="0">
                <anchor moveWithCells="1">
                  <from>
                    <xdr:col>9</xdr:col>
                    <xdr:colOff>0</xdr:colOff>
                    <xdr:row>5</xdr:row>
                    <xdr:rowOff>19050</xdr:rowOff>
                  </from>
                  <to>
                    <xdr:col>11</xdr:col>
                    <xdr:colOff>9525</xdr:colOff>
                    <xdr:row>6</xdr:row>
                    <xdr:rowOff>9525</xdr:rowOff>
                  </to>
                </anchor>
              </controlPr>
            </control>
          </mc:Choice>
        </mc:AlternateContent>
      </controls>
    </mc:Choice>
  </mc:AlternateContent>
  <tableParts count="1">
    <tablePart r:id="rId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50"/>
    <pageSetUpPr fitToPage="1"/>
  </sheetPr>
  <dimension ref="A1:AZ625"/>
  <sheetViews>
    <sheetView showGridLines="0" zoomScaleNormal="100" workbookViewId="0">
      <selection activeCell="J12" sqref="J12:K12"/>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1" t="s">
        <v>400</v>
      </c>
      <c r="F1" s="631"/>
      <c r="G1" s="631"/>
      <c r="H1" s="631"/>
      <c r="I1" s="631"/>
      <c r="J1" s="631"/>
      <c r="K1" s="631"/>
      <c r="L1" s="191"/>
      <c r="M1" s="201"/>
      <c r="N1" s="149"/>
    </row>
    <row r="2" spans="1:51" s="11" customFormat="1" ht="36.75" customHeight="1" x14ac:dyDescent="0.25">
      <c r="A2" s="192"/>
      <c r="B2" s="193"/>
      <c r="C2" s="193"/>
      <c r="D2" s="193"/>
      <c r="E2" s="632" t="s">
        <v>628</v>
      </c>
      <c r="F2" s="632"/>
      <c r="G2" s="632"/>
      <c r="H2" s="632"/>
      <c r="I2" s="632"/>
      <c r="J2" s="632"/>
      <c r="K2" s="632"/>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3" t="s">
        <v>281</v>
      </c>
      <c r="F3" s="633"/>
      <c r="G3" s="633"/>
      <c r="H3" s="633"/>
      <c r="I3" s="633"/>
      <c r="J3" s="633"/>
      <c r="K3" s="633"/>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7"/>
      <c r="C6" s="111"/>
      <c r="D6" s="84" t="s">
        <v>244</v>
      </c>
      <c r="E6" s="85"/>
      <c r="F6" s="85"/>
      <c r="G6" s="85"/>
      <c r="H6" s="85"/>
      <c r="I6" s="86"/>
      <c r="J6" s="87">
        <v>1</v>
      </c>
      <c r="K6" s="87"/>
      <c r="L6" s="112"/>
      <c r="M6" s="87"/>
      <c r="N6" s="150"/>
    </row>
    <row r="7" spans="1:51" ht="10.5" customHeight="1" x14ac:dyDescent="0.25">
      <c r="A7" s="152"/>
      <c r="B7" s="627"/>
      <c r="C7" s="111"/>
      <c r="D7" s="85"/>
      <c r="E7" s="85"/>
      <c r="F7" s="85"/>
      <c r="G7" s="85"/>
      <c r="H7" s="85"/>
      <c r="I7" s="86"/>
      <c r="J7" s="87"/>
      <c r="K7" s="87"/>
      <c r="L7" s="112"/>
      <c r="M7" s="87"/>
      <c r="N7" s="150"/>
    </row>
    <row r="8" spans="1:51" ht="15.75" customHeight="1" x14ac:dyDescent="0.25">
      <c r="A8" s="152"/>
      <c r="B8" s="627"/>
      <c r="C8" s="111"/>
      <c r="D8" s="84" t="s">
        <v>238</v>
      </c>
      <c r="E8" s="85"/>
      <c r="F8" s="88" t="s">
        <v>113</v>
      </c>
      <c r="G8" s="88"/>
      <c r="H8" s="88"/>
      <c r="I8" s="86"/>
      <c r="J8" s="649" t="str">
        <f>FirstName4&amp;" "&amp;LastName4</f>
        <v xml:space="preserve"> </v>
      </c>
      <c r="K8" s="650"/>
      <c r="L8" s="113"/>
      <c r="M8" s="89"/>
      <c r="N8" s="150"/>
    </row>
    <row r="9" spans="1:51" x14ac:dyDescent="0.25">
      <c r="A9" s="152"/>
      <c r="B9" s="627"/>
      <c r="C9" s="111"/>
      <c r="D9" s="85"/>
      <c r="E9" s="85"/>
      <c r="F9" s="88" t="s">
        <v>228</v>
      </c>
      <c r="G9" s="88"/>
      <c r="H9" s="88"/>
      <c r="I9" s="86"/>
      <c r="J9" s="649" t="str">
        <f>IF('CC Setup Request Form'!H92="","",'CC Setup Request Form'!H92)</f>
        <v/>
      </c>
      <c r="K9" s="650"/>
      <c r="L9" s="113"/>
      <c r="M9" s="89"/>
      <c r="N9" s="150"/>
    </row>
    <row r="10" spans="1:51" x14ac:dyDescent="0.25">
      <c r="A10" s="152"/>
      <c r="B10" s="627"/>
      <c r="C10" s="111"/>
      <c r="D10" s="85"/>
      <c r="E10" s="85"/>
      <c r="F10" s="88" t="s">
        <v>114</v>
      </c>
      <c r="G10" s="88"/>
      <c r="H10" s="88"/>
      <c r="I10" s="86"/>
      <c r="J10" s="651" t="str">
        <f>IF('CC Setup Request Form'!H93="","",'CC Setup Request Form'!H93)</f>
        <v/>
      </c>
      <c r="K10" s="652"/>
      <c r="L10" s="113"/>
      <c r="M10" s="89"/>
      <c r="N10" s="150"/>
    </row>
    <row r="11" spans="1:51" x14ac:dyDescent="0.25">
      <c r="A11" s="152"/>
      <c r="B11" s="627"/>
      <c r="C11" s="111"/>
      <c r="D11" s="85"/>
      <c r="E11" s="85"/>
      <c r="F11" s="88" t="s">
        <v>245</v>
      </c>
      <c r="G11" s="88"/>
      <c r="H11" s="88"/>
      <c r="I11" s="86"/>
      <c r="J11" s="649" t="str">
        <f>IF('CC Setup Request Form'!H94="","",'CC Setup Request Form'!H94)</f>
        <v/>
      </c>
      <c r="K11" s="650"/>
      <c r="L11" s="113"/>
      <c r="M11" s="89"/>
      <c r="N11" s="150"/>
    </row>
    <row r="12" spans="1:51" ht="15.75" customHeight="1" x14ac:dyDescent="0.25">
      <c r="A12" s="152"/>
      <c r="B12" s="627"/>
      <c r="C12" s="111"/>
      <c r="D12" s="85"/>
      <c r="E12" s="85"/>
      <c r="F12" s="88" t="s">
        <v>246</v>
      </c>
      <c r="G12" s="88"/>
      <c r="H12" s="88"/>
      <c r="I12" s="86"/>
      <c r="J12" s="643" t="s">
        <v>712</v>
      </c>
      <c r="K12" s="644"/>
      <c r="L12" s="113"/>
      <c r="M12" s="89"/>
      <c r="N12" s="150"/>
    </row>
    <row r="13" spans="1:51" x14ac:dyDescent="0.25">
      <c r="A13" s="152"/>
      <c r="B13" s="627"/>
      <c r="C13" s="111"/>
      <c r="D13" s="85"/>
      <c r="E13" s="88" t="s">
        <v>246</v>
      </c>
      <c r="F13" s="88" t="s">
        <v>401</v>
      </c>
      <c r="G13" s="88"/>
      <c r="H13" s="88"/>
      <c r="I13" s="86"/>
      <c r="J13" s="653" t="s">
        <v>544</v>
      </c>
      <c r="K13" s="654"/>
      <c r="L13" s="113"/>
      <c r="M13" s="89"/>
      <c r="N13" s="150"/>
    </row>
    <row r="14" spans="1:51" x14ac:dyDescent="0.25">
      <c r="A14" s="152"/>
      <c r="B14" s="627"/>
      <c r="C14" s="111"/>
      <c r="D14" s="85"/>
      <c r="E14" s="85"/>
      <c r="F14" s="88"/>
      <c r="G14" s="88"/>
      <c r="H14" s="88"/>
      <c r="I14" s="86"/>
      <c r="J14" s="89"/>
      <c r="K14" s="89"/>
      <c r="L14" s="113"/>
      <c r="M14" s="89"/>
      <c r="N14" s="150"/>
    </row>
    <row r="15" spans="1:51" x14ac:dyDescent="0.25">
      <c r="A15" s="152"/>
      <c r="B15" s="627"/>
      <c r="C15" s="111"/>
      <c r="D15" s="84" t="s">
        <v>402</v>
      </c>
      <c r="E15" s="85"/>
      <c r="F15" s="88"/>
      <c r="G15" s="88"/>
      <c r="H15" s="88"/>
      <c r="I15" s="86"/>
      <c r="J15" s="89"/>
      <c r="K15" s="89"/>
      <c r="L15" s="113"/>
      <c r="M15" s="89"/>
      <c r="N15" s="150"/>
    </row>
    <row r="16" spans="1:51" ht="0.75" customHeight="1" x14ac:dyDescent="0.25">
      <c r="A16" s="152"/>
      <c r="B16" s="627"/>
      <c r="C16" s="111"/>
      <c r="D16" s="85"/>
      <c r="E16" s="85"/>
      <c r="F16" s="88"/>
      <c r="G16" s="88"/>
      <c r="H16" s="88"/>
      <c r="I16" s="86"/>
      <c r="J16" s="89"/>
      <c r="K16" s="89"/>
      <c r="L16" s="113"/>
      <c r="M16" s="89"/>
      <c r="N16" s="150"/>
    </row>
    <row r="17" spans="1:14" s="3" customFormat="1" x14ac:dyDescent="0.25">
      <c r="A17" s="152"/>
      <c r="B17" s="627"/>
      <c r="C17" s="111"/>
      <c r="D17" s="88" t="s">
        <v>252</v>
      </c>
      <c r="E17" s="85"/>
      <c r="F17" s="88"/>
      <c r="G17" s="88"/>
      <c r="H17" s="88"/>
      <c r="I17" s="86"/>
      <c r="J17" s="89"/>
      <c r="K17" s="89"/>
      <c r="L17" s="113"/>
      <c r="M17" s="89"/>
      <c r="N17" s="150"/>
    </row>
    <row r="18" spans="1:14" s="3" customFormat="1" x14ac:dyDescent="0.25">
      <c r="A18" s="152"/>
      <c r="B18" s="627"/>
      <c r="C18" s="111"/>
      <c r="D18" s="90" t="s">
        <v>250</v>
      </c>
      <c r="E18" s="85"/>
      <c r="F18" s="88"/>
      <c r="G18" s="88"/>
      <c r="H18" s="88"/>
      <c r="I18" s="86"/>
      <c r="J18" s="89"/>
      <c r="K18" s="89"/>
      <c r="L18" s="113"/>
      <c r="M18" s="89"/>
      <c r="N18" s="150"/>
    </row>
    <row r="19" spans="1:14" s="3" customFormat="1" x14ac:dyDescent="0.25">
      <c r="A19" s="152"/>
      <c r="B19" s="627"/>
      <c r="C19" s="111"/>
      <c r="D19" s="91" t="s">
        <v>251</v>
      </c>
      <c r="E19" s="85"/>
      <c r="F19" s="88"/>
      <c r="G19" s="88"/>
      <c r="H19" s="88"/>
      <c r="I19" s="86"/>
      <c r="J19" s="89"/>
      <c r="K19" s="89"/>
      <c r="L19" s="113"/>
      <c r="M19" s="89"/>
      <c r="N19" s="150"/>
    </row>
    <row r="20" spans="1:14" s="3" customFormat="1" ht="6" customHeight="1" thickBot="1" x14ac:dyDescent="0.3">
      <c r="A20" s="152"/>
      <c r="B20" s="627"/>
      <c r="C20" s="111"/>
      <c r="D20" s="91"/>
      <c r="E20" s="85"/>
      <c r="F20" s="88"/>
      <c r="G20" s="88"/>
      <c r="H20" s="88"/>
      <c r="I20" s="86"/>
      <c r="J20" s="89"/>
      <c r="K20" s="89"/>
      <c r="L20" s="113"/>
      <c r="M20" s="89"/>
      <c r="N20" s="150"/>
    </row>
    <row r="21" spans="1:14" s="3" customFormat="1" ht="16.5" thickTop="1" x14ac:dyDescent="0.25">
      <c r="A21" s="152"/>
      <c r="B21" s="627"/>
      <c r="C21" s="111"/>
      <c r="D21" s="85"/>
      <c r="E21" s="85"/>
      <c r="F21" s="85"/>
      <c r="G21" s="85"/>
      <c r="H21" s="85"/>
      <c r="I21" s="540"/>
      <c r="J21" s="541"/>
      <c r="K21" s="542"/>
      <c r="L21" s="113"/>
      <c r="M21" s="89"/>
      <c r="N21" s="150"/>
    </row>
    <row r="22" spans="1:14" s="3" customFormat="1" x14ac:dyDescent="0.25">
      <c r="A22" s="152"/>
      <c r="B22" s="627"/>
      <c r="C22" s="111"/>
      <c r="D22" s="85"/>
      <c r="E22" s="85"/>
      <c r="F22" s="85"/>
      <c r="G22" s="85"/>
      <c r="H22" s="85"/>
      <c r="I22" s="543"/>
      <c r="J22" s="544"/>
      <c r="K22" s="545"/>
      <c r="L22" s="113"/>
      <c r="M22" s="89"/>
      <c r="N22" s="150"/>
    </row>
    <row r="23" spans="1:14" s="3" customFormat="1" x14ac:dyDescent="0.25">
      <c r="A23" s="152"/>
      <c r="B23" s="627"/>
      <c r="C23" s="111"/>
      <c r="D23" s="85"/>
      <c r="E23" s="85"/>
      <c r="F23" s="85"/>
      <c r="G23" s="85"/>
      <c r="H23" s="85"/>
      <c r="I23" s="543"/>
      <c r="J23" s="544"/>
      <c r="K23" s="545"/>
      <c r="L23" s="113"/>
      <c r="M23" s="89"/>
      <c r="N23" s="150"/>
    </row>
    <row r="24" spans="1:14" s="3" customFormat="1" x14ac:dyDescent="0.25">
      <c r="A24" s="152"/>
      <c r="B24" s="627"/>
      <c r="C24" s="111"/>
      <c r="D24" s="85"/>
      <c r="E24" s="85"/>
      <c r="F24" s="85"/>
      <c r="G24" s="85"/>
      <c r="H24" s="85"/>
      <c r="I24" s="543"/>
      <c r="J24" s="544"/>
      <c r="K24" s="545"/>
      <c r="L24" s="113"/>
      <c r="M24" s="89"/>
      <c r="N24" s="150"/>
    </row>
    <row r="25" spans="1:14" s="3" customFormat="1" ht="16.5" thickBot="1" x14ac:dyDescent="0.3">
      <c r="A25" s="152"/>
      <c r="B25" s="627"/>
      <c r="C25" s="111"/>
      <c r="D25" s="85"/>
      <c r="E25" s="85"/>
      <c r="F25" s="85"/>
      <c r="G25" s="85"/>
      <c r="H25" s="85"/>
      <c r="I25" s="546"/>
      <c r="J25" s="547"/>
      <c r="K25" s="548"/>
      <c r="L25" s="113"/>
      <c r="M25" s="89"/>
      <c r="N25" s="150"/>
    </row>
    <row r="26" spans="1:14" s="3" customFormat="1" ht="15" customHeight="1" thickTop="1" x14ac:dyDescent="0.25">
      <c r="A26" s="152"/>
      <c r="B26" s="627"/>
      <c r="C26" s="111"/>
      <c r="D26" s="92"/>
      <c r="E26" s="628"/>
      <c r="F26" s="628"/>
      <c r="G26" s="628"/>
      <c r="H26" s="628"/>
      <c r="I26" s="628" t="s">
        <v>282</v>
      </c>
      <c r="J26" s="628"/>
      <c r="K26" s="628"/>
      <c r="L26" s="634"/>
      <c r="M26" s="89"/>
      <c r="N26" s="150"/>
    </row>
    <row r="27" spans="1:14" s="3" customFormat="1" ht="4.5" customHeight="1" thickBot="1" x14ac:dyDescent="0.3">
      <c r="A27" s="152"/>
      <c r="B27" s="627"/>
      <c r="C27" s="111"/>
      <c r="D27" s="92"/>
      <c r="E27" s="85"/>
      <c r="F27" s="88"/>
      <c r="G27" s="88"/>
      <c r="H27" s="88"/>
      <c r="I27" s="86"/>
      <c r="J27" s="89"/>
      <c r="K27" s="89"/>
      <c r="L27" s="113"/>
      <c r="M27" s="89"/>
      <c r="N27" s="150"/>
    </row>
    <row r="28" spans="1:14" s="3" customFormat="1" ht="17.25" customHeight="1" thickBot="1" x14ac:dyDescent="0.3">
      <c r="A28" s="152"/>
      <c r="B28" s="627"/>
      <c r="C28" s="111"/>
      <c r="D28" s="91"/>
      <c r="E28" s="121"/>
      <c r="F28" s="85"/>
      <c r="G28" s="85"/>
      <c r="H28" s="88"/>
      <c r="I28" s="121"/>
      <c r="J28" s="121" t="s">
        <v>253</v>
      </c>
      <c r="K28" s="199" t="str">
        <f>IF('CC Setup Request Form'!H4="","",'CC Setup Request Form'!H4)</f>
        <v/>
      </c>
      <c r="L28" s="113"/>
      <c r="M28" s="89"/>
      <c r="N28" s="150"/>
    </row>
    <row r="29" spans="1:14" s="3" customFormat="1" ht="10.5" customHeight="1" thickBot="1" x14ac:dyDescent="0.3">
      <c r="A29" s="152"/>
      <c r="B29" s="627"/>
      <c r="C29" s="114"/>
      <c r="D29" s="115"/>
      <c r="E29" s="116"/>
      <c r="F29" s="117"/>
      <c r="G29" s="117"/>
      <c r="H29" s="118"/>
      <c r="I29" s="119"/>
      <c r="J29" s="117"/>
      <c r="K29" s="117"/>
      <c r="L29" s="120"/>
      <c r="M29" s="89"/>
      <c r="N29" s="150"/>
    </row>
    <row r="30" spans="1:14" s="3" customFormat="1" ht="8.25" customHeight="1" thickBot="1" x14ac:dyDescent="0.3">
      <c r="A30" s="152"/>
      <c r="B30" s="627"/>
      <c r="C30" s="200"/>
      <c r="D30" s="92"/>
      <c r="E30" s="85"/>
      <c r="F30" s="88"/>
      <c r="G30" s="88"/>
      <c r="H30" s="88"/>
      <c r="I30" s="86"/>
      <c r="J30" s="89"/>
      <c r="K30" s="89"/>
      <c r="L30" s="89"/>
      <c r="M30" s="89"/>
      <c r="N30" s="150"/>
    </row>
    <row r="31" spans="1:14" s="3" customFormat="1" ht="7.5" customHeight="1" x14ac:dyDescent="0.25">
      <c r="A31" s="152"/>
      <c r="B31" s="627"/>
      <c r="C31" s="122"/>
      <c r="D31" s="123"/>
      <c r="E31" s="123"/>
      <c r="F31" s="124"/>
      <c r="G31" s="124"/>
      <c r="H31" s="124"/>
      <c r="I31" s="125"/>
      <c r="J31" s="126"/>
      <c r="K31" s="126"/>
      <c r="L31" s="127"/>
      <c r="M31" s="93"/>
      <c r="N31" s="150"/>
    </row>
    <row r="32" spans="1:14" s="3" customFormat="1" x14ac:dyDescent="0.25">
      <c r="A32" s="152"/>
      <c r="B32" s="627"/>
      <c r="C32" s="111"/>
      <c r="D32" s="84" t="s">
        <v>247</v>
      </c>
      <c r="E32" s="85"/>
      <c r="F32" s="88"/>
      <c r="G32" s="88"/>
      <c r="H32" s="88"/>
      <c r="I32" s="86"/>
      <c r="J32" s="93"/>
      <c r="K32" s="93"/>
      <c r="L32" s="128"/>
      <c r="M32" s="93"/>
      <c r="N32" s="150"/>
    </row>
    <row r="33" spans="1:51" x14ac:dyDescent="0.25">
      <c r="A33" s="152"/>
      <c r="B33" s="627"/>
      <c r="C33" s="111"/>
      <c r="D33" s="94" t="s">
        <v>248</v>
      </c>
      <c r="E33" s="85"/>
      <c r="F33" s="95"/>
      <c r="G33" s="95"/>
      <c r="H33" s="95"/>
      <c r="I33" s="86"/>
      <c r="J33" s="93"/>
      <c r="K33" s="93"/>
      <c r="L33" s="128"/>
      <c r="M33" s="93"/>
      <c r="N33" s="150"/>
    </row>
    <row r="34" spans="1:51" x14ac:dyDescent="0.25">
      <c r="A34" s="152"/>
      <c r="B34" s="627"/>
      <c r="C34" s="111"/>
      <c r="D34" s="96"/>
      <c r="E34" s="85"/>
      <c r="F34" s="95"/>
      <c r="G34" s="95"/>
      <c r="H34" s="95"/>
      <c r="I34" s="86"/>
      <c r="J34" s="93"/>
      <c r="K34" s="93"/>
      <c r="L34" s="128"/>
      <c r="M34" s="93"/>
      <c r="N34" s="150"/>
    </row>
    <row r="35" spans="1:51" x14ac:dyDescent="0.25">
      <c r="A35" s="152"/>
      <c r="B35" s="627"/>
      <c r="C35" s="111"/>
      <c r="D35" s="133" t="s">
        <v>117</v>
      </c>
      <c r="E35" s="133" t="s">
        <v>280</v>
      </c>
      <c r="F35" s="134" t="s">
        <v>239</v>
      </c>
      <c r="G35" s="88"/>
      <c r="H35" s="586" t="s">
        <v>255</v>
      </c>
      <c r="I35" s="587"/>
      <c r="J35" s="588"/>
      <c r="K35" s="108"/>
      <c r="L35" s="97"/>
      <c r="M35" s="108"/>
      <c r="N35" s="150"/>
      <c r="O35" s="38"/>
      <c r="P35" s="38"/>
      <c r="AR35" s="2"/>
      <c r="AY35" s="3"/>
    </row>
    <row r="36" spans="1:51" x14ac:dyDescent="0.25">
      <c r="A36" s="152"/>
      <c r="B36" s="627"/>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7"/>
      <c r="C37" s="111"/>
      <c r="D37" s="184"/>
      <c r="E37" s="184"/>
      <c r="F37" s="186"/>
      <c r="G37" s="98"/>
      <c r="H37" s="99">
        <v>11</v>
      </c>
      <c r="I37" s="100" t="s">
        <v>488</v>
      </c>
      <c r="J37" s="138" t="s">
        <v>267</v>
      </c>
      <c r="K37" s="108"/>
      <c r="L37" s="97"/>
      <c r="M37" s="108"/>
      <c r="N37" s="150"/>
      <c r="O37" s="38"/>
      <c r="P37" s="38"/>
      <c r="AR37" s="2"/>
      <c r="AY37" s="3"/>
    </row>
    <row r="38" spans="1:51" x14ac:dyDescent="0.25">
      <c r="A38" s="152"/>
      <c r="B38" s="627"/>
      <c r="C38" s="111"/>
      <c r="D38" s="184"/>
      <c r="E38" s="184"/>
      <c r="F38" s="186"/>
      <c r="G38" s="98"/>
      <c r="H38" s="99">
        <v>10</v>
      </c>
      <c r="I38" s="100" t="s">
        <v>257</v>
      </c>
      <c r="J38" s="138" t="s">
        <v>268</v>
      </c>
      <c r="K38" s="108"/>
      <c r="L38" s="97"/>
      <c r="M38" s="108"/>
      <c r="N38" s="150"/>
      <c r="O38" s="38"/>
      <c r="P38" s="38"/>
      <c r="AR38" s="2"/>
      <c r="AY38" s="3"/>
    </row>
    <row r="39" spans="1:51" x14ac:dyDescent="0.25">
      <c r="A39" s="152"/>
      <c r="B39" s="627"/>
      <c r="C39" s="111"/>
      <c r="D39" s="184"/>
      <c r="E39" s="184"/>
      <c r="F39" s="186"/>
      <c r="G39" s="98"/>
      <c r="H39" s="99">
        <v>9</v>
      </c>
      <c r="I39" s="100" t="s">
        <v>258</v>
      </c>
      <c r="J39" s="139">
        <v>5000000</v>
      </c>
      <c r="K39" s="108"/>
      <c r="L39" s="97"/>
      <c r="M39" s="108"/>
      <c r="N39" s="150"/>
      <c r="O39" s="38"/>
      <c r="P39" s="38"/>
      <c r="AR39" s="2"/>
      <c r="AY39" s="3"/>
    </row>
    <row r="40" spans="1:51" x14ac:dyDescent="0.25">
      <c r="A40" s="152"/>
      <c r="B40" s="627"/>
      <c r="C40" s="111"/>
      <c r="D40" s="184"/>
      <c r="E40" s="184"/>
      <c r="F40" s="186"/>
      <c r="G40" s="98"/>
      <c r="H40" s="99">
        <v>8</v>
      </c>
      <c r="I40" s="100" t="s">
        <v>259</v>
      </c>
      <c r="J40" s="139">
        <v>3000000</v>
      </c>
      <c r="K40" s="108"/>
      <c r="L40" s="97"/>
      <c r="M40" s="108"/>
      <c r="N40" s="150"/>
      <c r="O40" s="38"/>
      <c r="P40" s="38"/>
      <c r="AR40" s="2"/>
      <c r="AY40" s="3"/>
    </row>
    <row r="41" spans="1:51" x14ac:dyDescent="0.25">
      <c r="A41" s="152"/>
      <c r="B41" s="627"/>
      <c r="C41" s="111"/>
      <c r="D41" s="184"/>
      <c r="E41" s="184"/>
      <c r="F41" s="186"/>
      <c r="G41" s="98"/>
      <c r="H41" s="99">
        <v>7</v>
      </c>
      <c r="I41" s="100" t="s">
        <v>260</v>
      </c>
      <c r="J41" s="139">
        <v>1000000</v>
      </c>
      <c r="K41" s="108"/>
      <c r="L41" s="97"/>
      <c r="M41" s="108"/>
      <c r="N41" s="150"/>
      <c r="O41" s="38"/>
      <c r="P41" s="38"/>
      <c r="AR41" s="2"/>
      <c r="AY41" s="3"/>
    </row>
    <row r="42" spans="1:51" x14ac:dyDescent="0.25">
      <c r="A42" s="152"/>
      <c r="B42" s="627"/>
      <c r="C42" s="111"/>
      <c r="D42" s="184"/>
      <c r="E42" s="184"/>
      <c r="F42" s="186"/>
      <c r="G42" s="98"/>
      <c r="H42" s="99">
        <v>6</v>
      </c>
      <c r="I42" s="100" t="s">
        <v>265</v>
      </c>
      <c r="J42" s="139">
        <v>500000</v>
      </c>
      <c r="K42" s="108"/>
      <c r="L42" s="97"/>
      <c r="M42" s="108"/>
      <c r="N42" s="150"/>
      <c r="O42" s="38"/>
      <c r="P42" s="38"/>
      <c r="AR42" s="2"/>
      <c r="AY42" s="3"/>
    </row>
    <row r="43" spans="1:51" x14ac:dyDescent="0.25">
      <c r="A43" s="152"/>
      <c r="B43" s="627"/>
      <c r="C43" s="111"/>
      <c r="D43" s="184"/>
      <c r="E43" s="184"/>
      <c r="F43" s="186"/>
      <c r="G43" s="98"/>
      <c r="H43" s="99">
        <v>5</v>
      </c>
      <c r="I43" s="100" t="s">
        <v>264</v>
      </c>
      <c r="J43" s="139">
        <v>100000</v>
      </c>
      <c r="K43" s="108"/>
      <c r="L43" s="97"/>
      <c r="M43" s="108"/>
      <c r="N43" s="150"/>
      <c r="O43" s="38"/>
      <c r="P43" s="38"/>
      <c r="AR43" s="2"/>
      <c r="AY43" s="3"/>
    </row>
    <row r="44" spans="1:51" x14ac:dyDescent="0.25">
      <c r="A44" s="152"/>
      <c r="B44" s="627"/>
      <c r="C44" s="111"/>
      <c r="D44" s="184"/>
      <c r="E44" s="184"/>
      <c r="F44" s="186"/>
      <c r="G44" s="98"/>
      <c r="H44" s="99">
        <v>4</v>
      </c>
      <c r="I44" s="100" t="s">
        <v>487</v>
      </c>
      <c r="J44" s="139">
        <v>50000</v>
      </c>
      <c r="K44" s="108"/>
      <c r="L44" s="97"/>
      <c r="M44" s="108"/>
      <c r="N44" s="150"/>
      <c r="O44" s="38"/>
      <c r="P44" s="38"/>
      <c r="AR44" s="2"/>
      <c r="AY44" s="3"/>
    </row>
    <row r="45" spans="1:51" x14ac:dyDescent="0.25">
      <c r="A45" s="152"/>
      <c r="B45" s="627"/>
      <c r="C45" s="111"/>
      <c r="D45" s="184"/>
      <c r="E45" s="184"/>
      <c r="F45" s="186"/>
      <c r="G45" s="98"/>
      <c r="H45" s="99">
        <v>3</v>
      </c>
      <c r="I45" s="100" t="s">
        <v>261</v>
      </c>
      <c r="J45" s="139">
        <v>30000</v>
      </c>
      <c r="K45" s="108"/>
      <c r="L45" s="97"/>
      <c r="M45" s="108"/>
      <c r="N45" s="150"/>
      <c r="O45" s="38"/>
      <c r="P45" s="38"/>
      <c r="AR45" s="2"/>
      <c r="AY45" s="3"/>
    </row>
    <row r="46" spans="1:51" x14ac:dyDescent="0.25">
      <c r="A46" s="152"/>
      <c r="B46" s="627"/>
      <c r="C46" s="111"/>
      <c r="D46" s="184"/>
      <c r="E46" s="184"/>
      <c r="F46" s="186"/>
      <c r="G46" s="98"/>
      <c r="H46" s="99">
        <v>2</v>
      </c>
      <c r="I46" s="100" t="s">
        <v>262</v>
      </c>
      <c r="J46" s="139">
        <v>10000</v>
      </c>
      <c r="K46" s="108"/>
      <c r="L46" s="97"/>
      <c r="M46" s="108"/>
      <c r="N46" s="150"/>
      <c r="O46" s="38"/>
      <c r="P46" s="38"/>
      <c r="AR46" s="2"/>
      <c r="AY46" s="3"/>
    </row>
    <row r="47" spans="1:51" x14ac:dyDescent="0.25">
      <c r="A47" s="152"/>
      <c r="B47" s="627"/>
      <c r="C47" s="111"/>
      <c r="D47" s="184"/>
      <c r="E47" s="184"/>
      <c r="F47" s="186"/>
      <c r="G47" s="98"/>
      <c r="H47" s="99">
        <v>1</v>
      </c>
      <c r="I47" s="100" t="s">
        <v>263</v>
      </c>
      <c r="J47" s="139">
        <v>5000</v>
      </c>
      <c r="K47" s="108"/>
      <c r="L47" s="97"/>
      <c r="M47" s="108"/>
      <c r="N47" s="150"/>
      <c r="O47" s="38"/>
      <c r="P47" s="38"/>
      <c r="AR47" s="2"/>
      <c r="AY47" s="3"/>
    </row>
    <row r="48" spans="1:51" x14ac:dyDescent="0.25">
      <c r="A48" s="152"/>
      <c r="B48" s="627"/>
      <c r="C48" s="111"/>
      <c r="D48" s="184"/>
      <c r="E48" s="184"/>
      <c r="F48" s="186"/>
      <c r="G48" s="98"/>
      <c r="H48" s="101">
        <v>0</v>
      </c>
      <c r="I48" s="102" t="s">
        <v>263</v>
      </c>
      <c r="J48" s="140">
        <v>1000</v>
      </c>
      <c r="K48" s="108"/>
      <c r="L48" s="97"/>
      <c r="M48" s="108"/>
      <c r="N48" s="150"/>
      <c r="O48" s="38"/>
      <c r="P48" s="38"/>
      <c r="AR48" s="2"/>
      <c r="AY48" s="3"/>
    </row>
    <row r="49" spans="1:51" x14ac:dyDescent="0.25">
      <c r="A49" s="152"/>
      <c r="B49" s="627"/>
      <c r="C49" s="111"/>
      <c r="D49" s="106"/>
      <c r="E49" s="106"/>
      <c r="F49" s="98"/>
      <c r="G49" s="98"/>
      <c r="H49" s="98"/>
      <c r="I49" s="106"/>
      <c r="J49" s="93"/>
      <c r="K49" s="93"/>
      <c r="L49" s="128"/>
      <c r="M49" s="93"/>
      <c r="N49" s="150"/>
      <c r="O49" s="38"/>
      <c r="P49" s="38"/>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x14ac:dyDescent="0.25">
      <c r="A50" s="152"/>
      <c r="B50" s="627"/>
      <c r="C50" s="111"/>
      <c r="D50" s="85" t="s">
        <v>240</v>
      </c>
      <c r="E50" s="142" t="s">
        <v>403</v>
      </c>
      <c r="F50" s="98"/>
      <c r="G50" s="98"/>
      <c r="H50" s="98"/>
      <c r="I50" s="86"/>
      <c r="J50" s="93"/>
      <c r="K50" s="93"/>
      <c r="L50" s="128"/>
      <c r="M50" s="93"/>
      <c r="N50" s="150"/>
      <c r="O50" s="38"/>
      <c r="P50" s="38"/>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x14ac:dyDescent="0.25">
      <c r="A51" s="152"/>
      <c r="B51" s="627"/>
      <c r="C51" s="111"/>
      <c r="D51" s="85" t="s">
        <v>241</v>
      </c>
      <c r="E51" s="462" t="str">
        <f>'CC Setup Request Form'!H97</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9.5" customHeight="1" thickBot="1" x14ac:dyDescent="0.3">
      <c r="A52" s="152"/>
      <c r="B52" s="627"/>
      <c r="C52" s="114"/>
      <c r="D52" s="129"/>
      <c r="E52" s="129"/>
      <c r="F52" s="130"/>
      <c r="G52" s="130"/>
      <c r="H52" s="130"/>
      <c r="I52" s="119"/>
      <c r="J52" s="131"/>
      <c r="K52" s="131"/>
      <c r="L52" s="132"/>
      <c r="M52" s="93"/>
      <c r="N52" s="150"/>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ht="8.25" customHeight="1" thickBot="1" x14ac:dyDescent="0.3">
      <c r="A53" s="152"/>
      <c r="B53" s="627"/>
      <c r="C53" s="200"/>
      <c r="D53" s="85"/>
      <c r="E53" s="85"/>
      <c r="F53" s="88"/>
      <c r="G53" s="88"/>
      <c r="H53" s="88"/>
      <c r="I53" s="86"/>
      <c r="J53" s="93"/>
      <c r="K53" s="93"/>
      <c r="L53" s="93"/>
      <c r="M53" s="93"/>
      <c r="N53" s="150"/>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ht="6" customHeight="1" x14ac:dyDescent="0.25">
      <c r="A54" s="152"/>
      <c r="B54" s="627"/>
      <c r="C54" s="122"/>
      <c r="D54" s="123"/>
      <c r="E54" s="123"/>
      <c r="F54" s="124"/>
      <c r="G54" s="124"/>
      <c r="H54" s="124"/>
      <c r="I54" s="125"/>
      <c r="J54" s="126"/>
      <c r="K54" s="126"/>
      <c r="L54" s="127"/>
      <c r="M54" s="93"/>
      <c r="N54" s="150"/>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75" customHeight="1" x14ac:dyDescent="0.25">
      <c r="A55" s="152"/>
      <c r="B55" s="627"/>
      <c r="C55" s="111"/>
      <c r="D55" s="229" t="s">
        <v>405</v>
      </c>
      <c r="E55" s="85"/>
      <c r="F55" s="88"/>
      <c r="G55" s="88"/>
      <c r="H55" s="88"/>
      <c r="I55" s="86"/>
      <c r="J55" s="93"/>
      <c r="K55" s="93"/>
      <c r="L55" s="128"/>
      <c r="M55" s="93"/>
      <c r="N55" s="150"/>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ht="6" customHeight="1" x14ac:dyDescent="0.25">
      <c r="A56" s="152"/>
      <c r="B56" s="627"/>
      <c r="C56" s="111"/>
      <c r="D56" s="85"/>
      <c r="E56" s="85"/>
      <c r="F56" s="88"/>
      <c r="G56" s="88"/>
      <c r="H56" s="88"/>
      <c r="I56" s="86"/>
      <c r="J56" s="93"/>
      <c r="K56" s="93"/>
      <c r="L56" s="128"/>
      <c r="M56" s="93"/>
      <c r="N56" s="150"/>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x14ac:dyDescent="0.25">
      <c r="A57" s="152"/>
      <c r="B57" s="627"/>
      <c r="C57" s="111"/>
      <c r="D57" s="84" t="s">
        <v>404</v>
      </c>
      <c r="E57" s="85"/>
      <c r="F57" s="88"/>
      <c r="G57" s="88"/>
      <c r="H57" s="88"/>
      <c r="I57" s="86"/>
      <c r="J57" s="93"/>
      <c r="K57" s="93"/>
      <c r="L57" s="128"/>
      <c r="M57" s="93"/>
      <c r="N57" s="150"/>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ht="6" customHeight="1" thickBot="1" x14ac:dyDescent="0.3">
      <c r="A58" s="152"/>
      <c r="B58" s="627"/>
      <c r="C58" s="111"/>
      <c r="D58" s="84"/>
      <c r="E58" s="85"/>
      <c r="F58" s="88"/>
      <c r="G58" s="88"/>
      <c r="H58" s="88"/>
      <c r="I58" s="86"/>
      <c r="J58" s="93"/>
      <c r="K58" s="93"/>
      <c r="L58" s="128"/>
      <c r="M58" s="93"/>
      <c r="N58" s="150"/>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x14ac:dyDescent="0.25">
      <c r="A59" s="152"/>
      <c r="B59" s="627"/>
      <c r="C59" s="111"/>
      <c r="D59" s="550"/>
      <c r="E59" s="551"/>
      <c r="F59" s="88"/>
      <c r="G59" s="88"/>
      <c r="H59" s="88"/>
      <c r="I59" s="86"/>
      <c r="J59" s="93"/>
      <c r="K59" s="93"/>
      <c r="L59" s="128"/>
      <c r="M59" s="93"/>
      <c r="N59" s="150"/>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x14ac:dyDescent="0.25">
      <c r="A60" s="152"/>
      <c r="B60" s="627"/>
      <c r="C60" s="111"/>
      <c r="D60" s="552"/>
      <c r="E60" s="553"/>
      <c r="F60" s="88"/>
      <c r="G60" s="88"/>
      <c r="H60" s="88"/>
      <c r="I60" s="86"/>
      <c r="J60" s="93"/>
      <c r="K60" s="93"/>
      <c r="L60" s="128"/>
      <c r="M60" s="93"/>
      <c r="N60" s="150"/>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ht="16.5" thickBot="1" x14ac:dyDescent="0.3">
      <c r="A61" s="152"/>
      <c r="B61" s="627"/>
      <c r="C61" s="111"/>
      <c r="D61" s="554"/>
      <c r="E61" s="555"/>
      <c r="F61" s="88"/>
      <c r="G61" s="88"/>
      <c r="H61" s="88"/>
      <c r="I61" s="86"/>
      <c r="J61" s="93"/>
      <c r="K61" s="93"/>
      <c r="L61" s="128"/>
      <c r="M61" s="93"/>
      <c r="N61" s="150"/>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x14ac:dyDescent="0.25">
      <c r="A62" s="152"/>
      <c r="B62" s="627"/>
      <c r="C62" s="111"/>
      <c r="D62" s="144" t="s">
        <v>242</v>
      </c>
      <c r="E62" s="85"/>
      <c r="F62" s="91"/>
      <c r="G62" s="88"/>
      <c r="H62" s="88"/>
      <c r="I62" s="86"/>
      <c r="J62" s="93"/>
      <c r="K62" s="93"/>
      <c r="L62" s="128"/>
      <c r="M62" s="93"/>
      <c r="N62" s="150"/>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ht="6" customHeight="1" thickBot="1" x14ac:dyDescent="0.3">
      <c r="A63" s="152"/>
      <c r="B63" s="627"/>
      <c r="C63" s="111"/>
      <c r="D63" s="84"/>
      <c r="E63" s="85"/>
      <c r="F63" s="88"/>
      <c r="G63" s="88"/>
      <c r="H63" s="88"/>
      <c r="I63" s="86"/>
      <c r="J63" s="93"/>
      <c r="K63" s="93"/>
      <c r="L63" s="128"/>
      <c r="M63" s="93"/>
      <c r="N63" s="150"/>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ht="16.5" customHeight="1" thickBot="1" x14ac:dyDescent="0.3">
      <c r="A64" s="152"/>
      <c r="B64" s="627"/>
      <c r="C64" s="111"/>
      <c r="D64" s="629" t="str">
        <f>_xlfn.TEXTJOIN(", ", TRUE,'CC Setup Request Form'!H106,'CC Setup Request Form'!H107)</f>
        <v>Neesha Ark, Manager, Finance &amp; Accounting Services, VCHRI</v>
      </c>
      <c r="E64" s="630"/>
      <c r="F64" s="107"/>
      <c r="G64" s="88"/>
      <c r="H64" s="88"/>
      <c r="I64" s="86"/>
      <c r="J64" s="93"/>
      <c r="K64" s="93"/>
      <c r="L64" s="128"/>
      <c r="M64" s="93"/>
      <c r="N64" s="150"/>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2" x14ac:dyDescent="0.25">
      <c r="A65" s="152"/>
      <c r="B65" s="627"/>
      <c r="C65" s="111"/>
      <c r="D65" s="144" t="s">
        <v>243</v>
      </c>
      <c r="E65" s="94"/>
      <c r="F65" s="88"/>
      <c r="G65" s="88"/>
      <c r="H65" s="88"/>
      <c r="I65" s="86"/>
      <c r="J65" s="93"/>
      <c r="K65" s="93"/>
      <c r="L65" s="128"/>
      <c r="M65" s="93"/>
      <c r="N65" s="150"/>
    </row>
    <row r="66" spans="1:52" ht="6" customHeight="1" thickBot="1" x14ac:dyDescent="0.3">
      <c r="A66" s="152"/>
      <c r="B66" s="627"/>
      <c r="C66" s="111"/>
      <c r="D66" s="84"/>
      <c r="E66" s="85"/>
      <c r="F66" s="88"/>
      <c r="G66" s="88"/>
      <c r="H66" s="88"/>
      <c r="I66" s="86"/>
      <c r="J66" s="93"/>
      <c r="K66" s="93"/>
      <c r="L66" s="128"/>
      <c r="M66" s="93"/>
      <c r="N66" s="150"/>
    </row>
    <row r="67" spans="1:52" ht="16.5" thickBot="1" x14ac:dyDescent="0.3">
      <c r="A67" s="152"/>
      <c r="B67" s="627"/>
      <c r="C67" s="111"/>
      <c r="D67" s="549"/>
      <c r="E67" s="85"/>
      <c r="F67" s="88"/>
      <c r="G67" s="88"/>
      <c r="H67" s="88"/>
      <c r="I67" s="86"/>
      <c r="J67" s="93"/>
      <c r="K67" s="93"/>
      <c r="L67" s="128"/>
      <c r="M67" s="93"/>
      <c r="N67" s="150"/>
    </row>
    <row r="68" spans="1:52" x14ac:dyDescent="0.25">
      <c r="A68" s="152"/>
      <c r="B68" s="627"/>
      <c r="C68" s="111"/>
      <c r="D68" s="144" t="s">
        <v>115</v>
      </c>
      <c r="E68" s="85"/>
      <c r="F68" s="88"/>
      <c r="G68" s="88"/>
      <c r="H68" s="88"/>
      <c r="I68" s="86"/>
      <c r="J68" s="93"/>
      <c r="K68" s="93"/>
      <c r="L68" s="128"/>
      <c r="M68" s="93"/>
      <c r="N68" s="150"/>
    </row>
    <row r="69" spans="1:52" ht="3.75" customHeight="1" thickBot="1" x14ac:dyDescent="0.3">
      <c r="A69" s="152"/>
      <c r="B69" s="627"/>
      <c r="C69" s="114"/>
      <c r="D69" s="143"/>
      <c r="E69" s="129"/>
      <c r="F69" s="118"/>
      <c r="G69" s="118"/>
      <c r="H69" s="118"/>
      <c r="I69" s="119"/>
      <c r="J69" s="131"/>
      <c r="K69" s="131"/>
      <c r="L69" s="132"/>
      <c r="M69" s="93"/>
      <c r="N69" s="150"/>
    </row>
    <row r="70" spans="1:52" ht="9.75" customHeight="1" x14ac:dyDescent="0.25">
      <c r="A70" s="152"/>
      <c r="B70" s="627"/>
      <c r="C70" s="200"/>
      <c r="D70" s="84"/>
      <c r="E70" s="85"/>
      <c r="F70" s="88"/>
      <c r="G70" s="88"/>
      <c r="H70" s="88"/>
      <c r="I70" s="86"/>
      <c r="J70" s="93"/>
      <c r="K70" s="93"/>
      <c r="L70" s="93"/>
      <c r="M70" s="93"/>
      <c r="N70" s="150"/>
    </row>
    <row r="71" spans="1:52" x14ac:dyDescent="0.25">
      <c r="A71" s="152"/>
      <c r="B71" s="627"/>
      <c r="C71" s="147"/>
      <c r="D71" s="141" t="s">
        <v>406</v>
      </c>
      <c r="E71" s="85"/>
      <c r="F71" s="88"/>
      <c r="G71" s="88"/>
      <c r="H71" s="88"/>
      <c r="I71" s="86"/>
      <c r="J71" s="93"/>
      <c r="K71" s="93"/>
      <c r="L71" s="93"/>
      <c r="M71" s="93"/>
      <c r="N71" s="150"/>
    </row>
    <row r="72" spans="1:52" ht="12" customHeight="1" x14ac:dyDescent="0.25">
      <c r="A72" s="152"/>
      <c r="B72" s="627"/>
      <c r="C72" s="200"/>
      <c r="D72" s="141" t="s">
        <v>407</v>
      </c>
      <c r="E72" s="85"/>
      <c r="F72" s="88"/>
      <c r="G72" s="88"/>
      <c r="H72" s="88"/>
      <c r="I72" s="86"/>
      <c r="J72" s="93"/>
      <c r="K72" s="93"/>
      <c r="L72" s="93"/>
      <c r="M72" s="93"/>
      <c r="N72" s="150"/>
    </row>
    <row r="73" spans="1:52" ht="3.75" customHeight="1" x14ac:dyDescent="0.25">
      <c r="A73" s="152"/>
      <c r="B73" s="627"/>
      <c r="C73" s="200"/>
      <c r="D73" s="84"/>
      <c r="E73" s="85"/>
      <c r="F73" s="88"/>
      <c r="G73" s="88"/>
      <c r="H73" s="88"/>
      <c r="I73" s="86"/>
      <c r="J73" s="93"/>
      <c r="K73" s="93"/>
      <c r="L73" s="93"/>
      <c r="M73" s="93"/>
      <c r="N73" s="150"/>
    </row>
    <row r="74" spans="1:52" x14ac:dyDescent="0.25">
      <c r="A74" s="152"/>
      <c r="B74" s="627"/>
      <c r="C74" s="489"/>
      <c r="D74" s="532"/>
      <c r="E74" s="531" t="s">
        <v>708</v>
      </c>
      <c r="F74" s="533" t="s">
        <v>709</v>
      </c>
      <c r="G74" s="88"/>
      <c r="H74" s="88"/>
      <c r="I74" s="86"/>
      <c r="J74" s="84"/>
      <c r="K74" s="93"/>
      <c r="L74" s="93"/>
      <c r="M74" s="93"/>
      <c r="N74" s="150"/>
      <c r="AS74" s="1"/>
      <c r="AZ74" s="2"/>
    </row>
    <row r="75" spans="1:52" ht="15.75" customHeight="1" x14ac:dyDescent="0.25">
      <c r="A75" s="152"/>
      <c r="B75" s="627"/>
      <c r="C75" s="489"/>
      <c r="D75" s="84"/>
      <c r="E75" s="85"/>
      <c r="F75" s="88"/>
      <c r="G75" s="88"/>
      <c r="H75" s="88"/>
      <c r="I75" s="86"/>
      <c r="J75" s="93"/>
      <c r="K75" s="93"/>
      <c r="L75" s="93"/>
      <c r="M75" s="93"/>
      <c r="N75" s="150"/>
      <c r="AS75" s="1"/>
      <c r="AZ75" s="2"/>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2"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2"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2"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2"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2:31" s="3" customFormat="1" x14ac:dyDescent="0.25">
      <c r="B609" s="42"/>
      <c r="C609" s="42"/>
      <c r="E609" s="40"/>
      <c r="F609" s="41"/>
      <c r="G609" s="41"/>
      <c r="H609" s="41"/>
      <c r="I609" s="8"/>
    </row>
    <row r="610" spans="2:31" s="3" customFormat="1" x14ac:dyDescent="0.25">
      <c r="B610" s="42"/>
      <c r="C610" s="42"/>
      <c r="E610" s="40"/>
      <c r="F610" s="41"/>
      <c r="G610" s="41"/>
      <c r="H610" s="41"/>
      <c r="I610" s="8"/>
    </row>
    <row r="611" spans="2:31" s="3" customFormat="1" x14ac:dyDescent="0.25">
      <c r="B611" s="42"/>
      <c r="C611" s="42"/>
      <c r="E611" s="40"/>
      <c r="F611" s="41"/>
      <c r="G611" s="41"/>
      <c r="H611" s="41"/>
      <c r="I611" s="8"/>
    </row>
    <row r="612" spans="2:31" s="3" customFormat="1" x14ac:dyDescent="0.25">
      <c r="B612" s="42"/>
      <c r="C612" s="42"/>
      <c r="E612" s="40"/>
      <c r="F612" s="41"/>
      <c r="G612" s="41"/>
      <c r="H612" s="41"/>
      <c r="I612" s="8"/>
    </row>
    <row r="613" spans="2:31" s="3" customFormat="1" x14ac:dyDescent="0.25">
      <c r="B613" s="42"/>
      <c r="C613" s="42"/>
      <c r="E613" s="40"/>
      <c r="F613" s="41"/>
      <c r="G613" s="41"/>
      <c r="H613" s="41"/>
      <c r="I613" s="8"/>
    </row>
    <row r="614" spans="2:31" s="3" customFormat="1" x14ac:dyDescent="0.25">
      <c r="B614" s="42"/>
      <c r="C614" s="42"/>
      <c r="E614" s="40"/>
      <c r="F614" s="41"/>
      <c r="G614" s="41"/>
      <c r="H614" s="41"/>
      <c r="I614" s="8"/>
    </row>
    <row r="615" spans="2:31" s="3" customFormat="1" x14ac:dyDescent="0.25">
      <c r="B615" s="42"/>
      <c r="C615" s="42"/>
      <c r="E615" s="40"/>
      <c r="F615" s="41"/>
      <c r="G615" s="41"/>
      <c r="H615" s="41"/>
      <c r="I615" s="8"/>
    </row>
    <row r="616" spans="2:31" s="3" customFormat="1" x14ac:dyDescent="0.25">
      <c r="B616" s="42"/>
      <c r="C616" s="42"/>
      <c r="E616" s="40"/>
      <c r="F616" s="41"/>
      <c r="G616" s="41"/>
      <c r="H616" s="41"/>
      <c r="I616" s="8"/>
    </row>
    <row r="617" spans="2:31" s="3" customFormat="1" x14ac:dyDescent="0.25">
      <c r="B617" s="42"/>
      <c r="C617" s="42"/>
      <c r="E617" s="40"/>
      <c r="F617" s="41"/>
      <c r="G617" s="41"/>
      <c r="H617" s="41"/>
      <c r="I617" s="8"/>
      <c r="J617" s="8"/>
      <c r="K617" s="8"/>
      <c r="L617" s="8"/>
      <c r="M617" s="8"/>
      <c r="N617" s="1"/>
      <c r="O617" s="1"/>
      <c r="P617" s="1"/>
      <c r="Q617" s="1"/>
      <c r="R617" s="1"/>
      <c r="S617" s="1"/>
      <c r="T617" s="1"/>
      <c r="U617" s="1"/>
      <c r="V617" s="1"/>
      <c r="W617" s="1"/>
      <c r="X617" s="1"/>
      <c r="Y617" s="1"/>
      <c r="Z617" s="1"/>
      <c r="AA617" s="1"/>
      <c r="AB617" s="1"/>
      <c r="AC617" s="1"/>
      <c r="AD617" s="1"/>
      <c r="AE617" s="1"/>
    </row>
    <row r="618" spans="2:31" s="3" customFormat="1" x14ac:dyDescent="0.25">
      <c r="B618" s="42"/>
      <c r="C618" s="42"/>
      <c r="E618" s="40"/>
      <c r="F618" s="41"/>
      <c r="G618" s="41"/>
      <c r="H618" s="41"/>
      <c r="I618" s="8"/>
      <c r="J618" s="8"/>
      <c r="K618" s="8"/>
      <c r="L618" s="8"/>
      <c r="M618" s="8"/>
      <c r="N618" s="1"/>
      <c r="O618" s="1"/>
      <c r="P618" s="1"/>
      <c r="Q618" s="1"/>
      <c r="R618" s="1"/>
      <c r="S618" s="1"/>
      <c r="T618" s="1"/>
      <c r="U618" s="1"/>
      <c r="V618" s="1"/>
      <c r="W618" s="1"/>
      <c r="X618" s="1"/>
      <c r="Y618" s="1"/>
      <c r="Z618" s="1"/>
      <c r="AA618" s="1"/>
      <c r="AB618" s="1"/>
      <c r="AC618" s="1"/>
      <c r="AD618" s="1"/>
      <c r="AE618" s="1"/>
    </row>
    <row r="619" spans="2:31" s="3" customFormat="1" x14ac:dyDescent="0.25">
      <c r="B619" s="42"/>
      <c r="C619" s="42"/>
      <c r="E619" s="40"/>
      <c r="F619" s="41"/>
      <c r="G619" s="41"/>
      <c r="H619" s="41"/>
      <c r="I619" s="8"/>
      <c r="J619" s="8"/>
      <c r="K619" s="8"/>
      <c r="L619" s="8"/>
      <c r="M619" s="8"/>
      <c r="N619" s="1"/>
      <c r="O619" s="1"/>
      <c r="P619" s="1"/>
      <c r="Q619" s="1"/>
      <c r="R619" s="1"/>
      <c r="S619" s="1"/>
      <c r="T619" s="1"/>
      <c r="U619" s="1"/>
      <c r="V619" s="1"/>
      <c r="W619" s="1"/>
      <c r="X619" s="1"/>
      <c r="Y619" s="1"/>
      <c r="Z619" s="1"/>
      <c r="AA619" s="1"/>
      <c r="AB619" s="1"/>
      <c r="AC619" s="1"/>
      <c r="AD619" s="1"/>
      <c r="AE619" s="1"/>
    </row>
    <row r="620" spans="2:31" s="3" customFormat="1" x14ac:dyDescent="0.25">
      <c r="B620" s="42"/>
      <c r="C620" s="42"/>
      <c r="E620" s="40"/>
      <c r="F620" s="41"/>
      <c r="G620" s="41"/>
      <c r="H620" s="41"/>
      <c r="I620" s="8"/>
      <c r="J620" s="8"/>
      <c r="K620" s="8"/>
      <c r="L620" s="8"/>
      <c r="M620" s="8"/>
      <c r="N620" s="1"/>
      <c r="O620" s="1"/>
      <c r="P620" s="1"/>
      <c r="Q620" s="1"/>
      <c r="R620" s="1"/>
      <c r="S620" s="1"/>
      <c r="T620" s="1"/>
      <c r="U620" s="1"/>
      <c r="V620" s="1"/>
      <c r="W620" s="1"/>
      <c r="X620" s="1"/>
      <c r="Y620" s="1"/>
      <c r="Z620" s="1"/>
      <c r="AA620" s="1"/>
      <c r="AB620" s="1"/>
      <c r="AC620" s="1"/>
      <c r="AD620" s="1"/>
      <c r="AE620" s="1"/>
    </row>
    <row r="621" spans="2:31" s="3" customFormat="1" x14ac:dyDescent="0.25">
      <c r="B621" s="42"/>
      <c r="C621" s="42"/>
      <c r="E621" s="40"/>
      <c r="F621" s="41"/>
      <c r="G621" s="41"/>
      <c r="H621" s="41"/>
      <c r="I621" s="8"/>
      <c r="J621" s="8"/>
      <c r="K621" s="8"/>
      <c r="L621" s="8"/>
      <c r="M621" s="8"/>
      <c r="N621" s="1"/>
      <c r="O621" s="1"/>
      <c r="P621" s="1"/>
      <c r="Q621" s="1"/>
      <c r="R621" s="1"/>
      <c r="S621" s="1"/>
      <c r="T621" s="1"/>
      <c r="U621" s="1"/>
      <c r="V621" s="1"/>
      <c r="W621" s="1"/>
      <c r="X621" s="1"/>
      <c r="Y621" s="1"/>
      <c r="Z621" s="1"/>
      <c r="AA621" s="1"/>
      <c r="AB621" s="1"/>
      <c r="AC621" s="1"/>
      <c r="AD621" s="1"/>
      <c r="AE621" s="1"/>
    </row>
    <row r="622" spans="2:31" s="3" customFormat="1" x14ac:dyDescent="0.25">
      <c r="B622" s="42"/>
      <c r="C622" s="42"/>
      <c r="E622" s="40"/>
      <c r="F622" s="41"/>
      <c r="G622" s="41"/>
      <c r="H622" s="41"/>
      <c r="I622" s="8"/>
      <c r="J622" s="8"/>
      <c r="K622" s="8"/>
      <c r="L622" s="8"/>
      <c r="M622" s="8"/>
      <c r="N622" s="1"/>
      <c r="O622" s="1"/>
      <c r="P622" s="1"/>
      <c r="Q622" s="1"/>
      <c r="R622" s="1"/>
      <c r="S622" s="1"/>
      <c r="T622" s="1"/>
      <c r="U622" s="1"/>
      <c r="V622" s="1"/>
      <c r="W622" s="1"/>
      <c r="X622" s="1"/>
      <c r="Y622" s="1"/>
      <c r="Z622" s="1"/>
      <c r="AA622" s="1"/>
      <c r="AB622" s="1"/>
      <c r="AC622" s="1"/>
      <c r="AD622" s="1"/>
      <c r="AE622" s="1"/>
    </row>
    <row r="623" spans="2:31" s="3" customFormat="1" x14ac:dyDescent="0.25">
      <c r="B623" s="42"/>
      <c r="C623" s="42"/>
      <c r="E623" s="40"/>
      <c r="F623" s="41"/>
      <c r="G623" s="41"/>
      <c r="H623" s="41"/>
      <c r="I623" s="8"/>
      <c r="J623" s="8"/>
      <c r="K623" s="8"/>
      <c r="L623" s="8"/>
      <c r="M623" s="8"/>
      <c r="N623" s="1"/>
      <c r="O623" s="1"/>
      <c r="P623" s="1"/>
      <c r="Q623" s="1"/>
      <c r="R623" s="1"/>
      <c r="S623" s="1"/>
      <c r="T623" s="1"/>
      <c r="U623" s="1"/>
      <c r="V623" s="1"/>
      <c r="W623" s="1"/>
      <c r="X623" s="1"/>
      <c r="Y623" s="1"/>
      <c r="Z623" s="1"/>
      <c r="AA623" s="1"/>
      <c r="AB623" s="1"/>
      <c r="AC623" s="1"/>
      <c r="AD623" s="1"/>
      <c r="AE623" s="1"/>
    </row>
    <row r="624" spans="2:31" s="3" customFormat="1" x14ac:dyDescent="0.25">
      <c r="B624" s="42"/>
      <c r="C624" s="42"/>
      <c r="E624" s="40"/>
      <c r="F624" s="41"/>
      <c r="G624" s="41"/>
      <c r="H624" s="41"/>
      <c r="I624" s="8"/>
      <c r="J624" s="8"/>
      <c r="K624" s="8"/>
      <c r="L624" s="8"/>
      <c r="M624" s="8"/>
      <c r="N624" s="1"/>
      <c r="O624" s="1"/>
      <c r="P624" s="1"/>
      <c r="Q624" s="1"/>
      <c r="R624" s="1"/>
      <c r="S624" s="1"/>
      <c r="T624" s="1"/>
      <c r="U624" s="1"/>
      <c r="V624" s="1"/>
      <c r="W624" s="1"/>
      <c r="X624" s="1"/>
      <c r="Y624" s="1"/>
      <c r="Z624" s="1"/>
      <c r="AA624" s="1"/>
      <c r="AB624" s="1"/>
      <c r="AC624" s="1"/>
      <c r="AD624" s="1"/>
      <c r="AE624" s="1"/>
    </row>
    <row r="625" spans="1:51" x14ac:dyDescent="0.25">
      <c r="A625" s="3"/>
      <c r="B625" s="42"/>
      <c r="C625" s="42"/>
      <c r="D625" s="3"/>
      <c r="E625" s="40"/>
      <c r="F625" s="41"/>
      <c r="G625" s="41"/>
      <c r="H625" s="41"/>
      <c r="I625" s="8"/>
      <c r="AF625" s="3"/>
      <c r="AG625" s="3"/>
      <c r="AH625" s="3"/>
      <c r="AI625" s="3"/>
      <c r="AJ625" s="3"/>
      <c r="AK625" s="3"/>
      <c r="AL625" s="3"/>
      <c r="AM625" s="3"/>
      <c r="AN625" s="3"/>
      <c r="AO625" s="3"/>
      <c r="AP625" s="3"/>
      <c r="AQ625" s="3"/>
      <c r="AR625" s="3"/>
      <c r="AS625" s="3"/>
      <c r="AT625" s="3"/>
      <c r="AU625" s="3"/>
      <c r="AV625" s="3"/>
      <c r="AW625" s="3"/>
      <c r="AX625" s="3"/>
      <c r="AY625" s="3"/>
    </row>
  </sheetData>
  <sheetProtection algorithmName="SHA-512" hashValue="kiY0Lsosm5Cw0+RosT1BEJe1pKZNGHXhfVBfPOgHSXu0+gVzf7V/Uja5T+CODZDM81QctGbSI+pdYAobo3HJyQ==" saltValue="Gsvss0ffxSJ793+kNwoUlg==" spinCount="100000" sheet="1" scenarios="1"/>
  <mergeCells count="14">
    <mergeCell ref="B6:B75"/>
    <mergeCell ref="J8:K8"/>
    <mergeCell ref="J9:K9"/>
    <mergeCell ref="J10:K10"/>
    <mergeCell ref="J11:K11"/>
    <mergeCell ref="D64:E64"/>
    <mergeCell ref="H35:J35"/>
    <mergeCell ref="E1:K1"/>
    <mergeCell ref="E2:K2"/>
    <mergeCell ref="E3:K3"/>
    <mergeCell ref="I26:L26"/>
    <mergeCell ref="J12:K12"/>
    <mergeCell ref="J13:K13"/>
    <mergeCell ref="E26:H26"/>
  </mergeCells>
  <conditionalFormatting sqref="J12:K12">
    <cfRule type="cellIs" dxfId="8" priority="1" operator="equal">
      <formula>"VCH Employee ID"</formula>
    </cfRule>
  </conditionalFormatting>
  <conditionalFormatting sqref="J13:K13">
    <cfRule type="cellIs" dxfId="7" priority="3" operator="equal">
      <formula>"VCH Peoplesoft ID"</formula>
    </cfRule>
    <cfRule type="cellIs" dxfId="6" priority="4" operator="equal">
      <formula>"VCH Peoplesoft ID"</formula>
    </cfRule>
  </conditionalFormatting>
  <hyperlinks>
    <hyperlink ref="F74" r:id="rId1" xr:uid="{E4B51DA3-52B3-43E6-BD24-1CAA69EE22F7}"/>
  </hyperlinks>
  <printOptions horizontalCentered="1" verticalCentered="1"/>
  <pageMargins left="0.1" right="0.1" top="0" bottom="0" header="0.3" footer="0.3"/>
  <pageSetup scale="67" fitToHeight="0" orientation="portrait" r:id="rId2"/>
  <ignoredErrors>
    <ignoredError sqref="K13 E51"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296" r:id="rId5" name="Drop Down 32">
              <controlPr locked="0" defaultSize="0" autoLine="0" autoPict="0">
                <anchor moveWithCells="1">
                  <from>
                    <xdr:col>9</xdr:col>
                    <xdr:colOff>0</xdr:colOff>
                    <xdr:row>5</xdr:row>
                    <xdr:rowOff>28575</xdr:rowOff>
                  </from>
                  <to>
                    <xdr:col>11</xdr:col>
                    <xdr:colOff>9525</xdr:colOff>
                    <xdr:row>6</xdr:row>
                    <xdr:rowOff>9525</xdr:rowOff>
                  </to>
                </anchor>
              </controlPr>
            </control>
          </mc:Choice>
        </mc:AlternateContent>
      </controls>
    </mc:Choice>
  </mc:AlternateContent>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64</vt:i4>
      </vt:variant>
    </vt:vector>
  </HeadingPairs>
  <TitlesOfParts>
    <vt:vector size="76" baseType="lpstr">
      <vt:lpstr>Table</vt:lpstr>
      <vt:lpstr>Budget</vt:lpstr>
      <vt:lpstr>Instructions</vt:lpstr>
      <vt:lpstr>Checklist </vt:lpstr>
      <vt:lpstr>CC Setup Request Form</vt:lpstr>
      <vt:lpstr>Signing Authority Form 1</vt:lpstr>
      <vt:lpstr>Signing Authority Form 2</vt:lpstr>
      <vt:lpstr>Signing Authority Form 3</vt:lpstr>
      <vt:lpstr>Signing Authority Form 4</vt:lpstr>
      <vt:lpstr>Signing Authority Form 5</vt:lpstr>
      <vt:lpstr>PeopleSoft CC Request Form</vt:lpstr>
      <vt:lpstr>PeopleSoft Access Request Form</vt:lpstr>
      <vt:lpstr>ActionItem</vt:lpstr>
      <vt:lpstr>Auth1Report</vt:lpstr>
      <vt:lpstr>Auth1Spending</vt:lpstr>
      <vt:lpstr>Auth2Report</vt:lpstr>
      <vt:lpstr>Auth2Spending</vt:lpstr>
      <vt:lpstr>Auth3Report</vt:lpstr>
      <vt:lpstr>Auth3Spending</vt:lpstr>
      <vt:lpstr>Auth4Report</vt:lpstr>
      <vt:lpstr>Auth4Spending</vt:lpstr>
      <vt:lpstr>Authority_List</vt:lpstr>
      <vt:lpstr>Authorizer1</vt:lpstr>
      <vt:lpstr>Authorizer1Report</vt:lpstr>
      <vt:lpstr>Authorizer2</vt:lpstr>
      <vt:lpstr>Authorizer3</vt:lpstr>
      <vt:lpstr>BusUnit</vt:lpstr>
      <vt:lpstr>CCInactivation</vt:lpstr>
      <vt:lpstr>CCName</vt:lpstr>
      <vt:lpstr>CCName2</vt:lpstr>
      <vt:lpstr>CCType</vt:lpstr>
      <vt:lpstr>CurrencyTable</vt:lpstr>
      <vt:lpstr>DeptID</vt:lpstr>
      <vt:lpstr>FinancialReporting</vt:lpstr>
      <vt:lpstr>FirstName1</vt:lpstr>
      <vt:lpstr>FirstName2</vt:lpstr>
      <vt:lpstr>FirstName3</vt:lpstr>
      <vt:lpstr>FirstName4</vt:lpstr>
      <vt:lpstr>LastName1</vt:lpstr>
      <vt:lpstr>LastName2</vt:lpstr>
      <vt:lpstr>LastName3</vt:lpstr>
      <vt:lpstr>LastName4</vt:lpstr>
      <vt:lpstr>None</vt:lpstr>
      <vt:lpstr>Payroll</vt:lpstr>
      <vt:lpstr>PayrollCell</vt:lpstr>
      <vt:lpstr>PPAccess</vt:lpstr>
      <vt:lpstr>PPEEOnline</vt:lpstr>
      <vt:lpstr>PPOrganization</vt:lpstr>
      <vt:lpstr>PPReporting</vt:lpstr>
      <vt:lpstr>PPRequestType</vt:lpstr>
      <vt:lpstr>PPSID1</vt:lpstr>
      <vt:lpstr>PPSID2</vt:lpstr>
      <vt:lpstr>PPSID3</vt:lpstr>
      <vt:lpstr>PPSID4</vt:lpstr>
      <vt:lpstr>PPStatus</vt:lpstr>
      <vt:lpstr>'CC Setup Request Form'!Print_Area</vt:lpstr>
      <vt:lpstr>'Checklist '!Print_Area</vt:lpstr>
      <vt:lpstr>Instructions!Print_Area</vt:lpstr>
      <vt:lpstr>'PeopleSoft Access Request Form'!Print_Area</vt:lpstr>
      <vt:lpstr>'PeopleSoft CC Request Form'!Print_Area</vt:lpstr>
      <vt:lpstr>'Signing Authority Form 1'!Print_Area</vt:lpstr>
      <vt:lpstr>'Signing Authority Form 2'!Print_Area</vt:lpstr>
      <vt:lpstr>'Signing Authority Form 3'!Print_Area</vt:lpstr>
      <vt:lpstr>'Signing Authority Form 4'!Print_Area</vt:lpstr>
      <vt:lpstr>ResidualFunds</vt:lpstr>
      <vt:lpstr>SiteFund</vt:lpstr>
      <vt:lpstr>SpendingLimit</vt:lpstr>
      <vt:lpstr>TimeCapture</vt:lpstr>
      <vt:lpstr>VCHCentre</vt:lpstr>
      <vt:lpstr>VCHDept</vt:lpstr>
      <vt:lpstr>VCHEID1</vt:lpstr>
      <vt:lpstr>VCHEID2</vt:lpstr>
      <vt:lpstr>VCHEID3</vt:lpstr>
      <vt:lpstr>VCHEID4</vt:lpstr>
      <vt:lpstr>VCHSponsor</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Sim</dc:creator>
  <cp:lastModifiedBy>Ibu, Esther [VCH]</cp:lastModifiedBy>
  <cp:lastPrinted>2026-01-17T00:12:19Z</cp:lastPrinted>
  <dcterms:created xsi:type="dcterms:W3CDTF">2013-01-31T17:08:06Z</dcterms:created>
  <dcterms:modified xsi:type="dcterms:W3CDTF">2026-01-21T22:49:05Z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